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874" firstSheet="5" activeTab="11"/>
  </bookViews>
  <sheets>
    <sheet name="Define" sheetId="34" state="hidden" r:id="rId1"/>
    <sheet name="封面 " sheetId="98" r:id="rId2"/>
    <sheet name="财政部表格（经济分类）" sheetId="75" state="hidden" r:id="rId3"/>
    <sheet name="1.一般收支" sheetId="99" r:id="rId4"/>
    <sheet name="2.一般收入" sheetId="102" r:id="rId5"/>
    <sheet name="3.一般支出" sheetId="103" r:id="rId6"/>
    <sheet name="4.本级支出" sheetId="104" r:id="rId7"/>
    <sheet name="5.一般基本" sheetId="105" r:id="rId8"/>
    <sheet name="6.转移性收支" sheetId="106" r:id="rId9"/>
    <sheet name="7.基金收支" sheetId="108" r:id="rId10"/>
    <sheet name="8.本级基金支出" sheetId="112" r:id="rId11"/>
    <sheet name="9.基金转移支付" sheetId="114" r:id="rId12"/>
    <sheet name="10.国有资本经营收支" sheetId="109" r:id="rId13"/>
    <sheet name="11.本级国有资本经营预算支出" sheetId="110" r:id="rId14"/>
    <sheet name="12.国有资本转移支付" sheetId="115" r:id="rId15"/>
    <sheet name="13.社会保险基金收支" sheetId="111" r:id="rId16"/>
    <sheet name="14.债务限额余额" sheetId="113" r:id="rId17"/>
    <sheet name="15.三公经费" sheetId="10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q" localSheetId="1">[1]国家!#REF!</definedName>
    <definedName name="\q">[1]国家!#REF!</definedName>
    <definedName name="\z" localSheetId="1">[2]中央!#REF!</definedName>
    <definedName name="\z">[2]中央!#REF!</definedName>
    <definedName name="_xlnm._FilterDatabase" hidden="1">#REF!</definedName>
    <definedName name="_Order1" hidden="1">255</definedName>
    <definedName name="_Order2" hidden="1">255</definedName>
    <definedName name="a" localSheetId="1">#REF!</definedName>
    <definedName name="a">#REF!</definedName>
    <definedName name="aa" localSheetId="1">#REF!</definedName>
    <definedName name="aa">#REF!</definedName>
    <definedName name="aaa" localSheetId="1">[2]中央!#REF!</definedName>
    <definedName name="aaa">[2]中央!#REF!</definedName>
    <definedName name="aaaaaa" localSheetId="1">#REF!</definedName>
    <definedName name="aaaaaa">#REF!</definedName>
    <definedName name="aaaagfdsafsd">#N/A</definedName>
    <definedName name="ABC" localSheetId="1">#REF!</definedName>
    <definedName name="ABC">#REF!</definedName>
    <definedName name="ABD" localSheetId="1">#REF!</definedName>
    <definedName name="ABD">#REF!</definedName>
    <definedName name="AccessDatabase" hidden="1">"D:\文_件\省长专项\2000省长专项审批.mdb"</definedName>
    <definedName name="addsdsads">#N/A</definedName>
    <definedName name="adsafs">#N/A</definedName>
    <definedName name="adsdsaas">#N/A</definedName>
    <definedName name="agasdgaksdk">#N/A</definedName>
    <definedName name="agsdsawae">#N/A</definedName>
    <definedName name="ajgfdajfajd">#N/A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county" localSheetId="1">#REF!</definedName>
    <definedName name="county">#REF!</definedName>
    <definedName name="da">#N/A</definedName>
    <definedName name="dadaf">#N/A</definedName>
    <definedName name="dads">#N/A</definedName>
    <definedName name="daggaga">#N/A</definedName>
    <definedName name="dasdfasd">#N/A</definedName>
    <definedName name="data" localSheetId="1">#REF!</definedName>
    <definedName name="data">#REF!</definedName>
    <definedName name="Database" hidden="1">[3]PKx!$A$1:$AP$622</definedName>
    <definedName name="database2" localSheetId="1">#REF!</definedName>
    <definedName name="database2">#REF!</definedName>
    <definedName name="database3" localSheetId="1">#REF!</definedName>
    <definedName name="database3">#REF!</definedName>
    <definedName name="dd">#N/A</definedName>
    <definedName name="ddad">#N/A</definedName>
    <definedName name="ddagagsgdsa">#N/A</definedName>
    <definedName name="dddsaga">#N/A</definedName>
    <definedName name="dddsagsa">#N/A</definedName>
    <definedName name="ddsadafs">#N/A</definedName>
    <definedName name="ddsass">#N/A</definedName>
    <definedName name="dfadfsfds">#N/A</definedName>
    <definedName name="dfadsaf">#N/A</definedName>
    <definedName name="dfadsas">#N/A</definedName>
    <definedName name="dfasfw">#N/A</definedName>
    <definedName name="dfasggasf">#N/A</definedName>
    <definedName name="dfaxc">#N/A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adfha">#N/A</definedName>
    <definedName name="dghadhf">#N/A</definedName>
    <definedName name="dgkgfkdsafka">#N/A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jgakdsf">#N/A</definedName>
    <definedName name="dssasaww">#N/A</definedName>
    <definedName name="fdsafdsafdsa">#N/A</definedName>
    <definedName name="fdsafdsafdsfdsa">#N/A</definedName>
    <definedName name="fdsafdsfdsafdsa">#N/A</definedName>
    <definedName name="fdsfdsafdcdx">#N/A</definedName>
    <definedName name="fdsfdsafdfdsa">#N/A</definedName>
    <definedName name="ffdfdsaafds">#N/A</definedName>
    <definedName name="fjafjs">#N/A</definedName>
    <definedName name="fjajsfdja">#N/A</definedName>
    <definedName name="fjdajsdjfa">#N/A</definedName>
    <definedName name="fjjafsjaj">#N/A</definedName>
    <definedName name="fsa">#N/A</definedName>
    <definedName name="fsafffdsfdsa">#N/A</definedName>
    <definedName name="fsafsdfdsa">#N/A</definedName>
    <definedName name="gadsfawe">#N/A</definedName>
    <definedName name="gafsafas">#N/A</definedName>
    <definedName name="gagssd">#N/A</definedName>
    <definedName name="gasdgfasgas">#N/A</definedName>
    <definedName name="gfagajfas">#N/A</definedName>
    <definedName name="ggasfdasf">#N/A</definedName>
    <definedName name="gxxe2003">'[4]P1012001'!$A$6:$E$117</definedName>
    <definedName name="gxxe20032">'[5]P1012001'!$A$6:$E$117</definedName>
    <definedName name="hhhh" localSheetId="1">#REF!</definedName>
    <definedName name="hhhh">#REF!</definedName>
    <definedName name="jdfajsfdj">#N/A</definedName>
    <definedName name="jdjfadsjf">#N/A</definedName>
    <definedName name="jjgajsdfjasd">#N/A</definedName>
    <definedName name="kdfkasj">#N/A</definedName>
    <definedName name="kgak">#N/A</definedName>
    <definedName name="kkkk" localSheetId="1">#REF!</definedName>
    <definedName name="kkkk">#REF!</definedName>
    <definedName name="_xlnm.Print_Area">#N/A</definedName>
    <definedName name="Print_Area_MI" localSheetId="1">#REF!</definedName>
    <definedName name="Print_Area_MI">#REF!</definedName>
    <definedName name="_xlnm.Print_Titles" localSheetId="3">'1.一般收支'!$1:$3</definedName>
    <definedName name="_xlnm.Print_Titles" localSheetId="4">'2.一般收入'!$1:$2</definedName>
    <definedName name="_xlnm.Print_Titles" localSheetId="5">'3.一般支出'!$1:$3</definedName>
    <definedName name="_xlnm.Print_Titles" localSheetId="6">'4.本级支出'!$1:$3</definedName>
    <definedName name="_xlnm.Print_Titles" localSheetId="7">'5.一般基本'!$1:$3</definedName>
    <definedName name="_xlnm.Print_Titles" localSheetId="8">'6.转移性收支'!$1:$3</definedName>
    <definedName name="_xlnm.Print_Titles" localSheetId="9">'7.基金收支'!$1:$3</definedName>
    <definedName name="_xlnm.Print_Titles" localSheetId="12">'10.国有资本经营收支'!$1:$3</definedName>
    <definedName name="_xlnm.Print_Titles">#N/A</definedName>
    <definedName name="q" localSheetId="1">[1]国家!#REF!</definedName>
    <definedName name="q">[1]国家!#REF!</definedName>
    <definedName name="qq" localSheetId="1">[2]中央!#REF!</definedName>
    <definedName name="qq">[2]中央!#REF!</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w">#N/A</definedName>
    <definedName name="sdsaaa">#N/A</definedName>
    <definedName name="sdsfccxxx">#N/A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sfafag">#N/A</definedName>
    <definedName name="财政供养" localSheetId="1">#REF!</definedName>
    <definedName name="财政供养">#REF!</definedName>
    <definedName name="处室" localSheetId="1">#REF!</definedName>
    <definedName name="处室">#REF!</definedName>
    <definedName name="还有" localSheetId="1">#REF!</definedName>
    <definedName name="还有">#REF!</definedName>
    <definedName name="汇率" localSheetId="1">#REF!</definedName>
    <definedName name="汇率">#REF!</definedName>
    <definedName name="基金处室" localSheetId="1">#REF!</definedName>
    <definedName name="基金处室">#REF!</definedName>
    <definedName name="基金金额" localSheetId="1">#REF!</definedName>
    <definedName name="基金金额">#REF!</definedName>
    <definedName name="基金科目" localSheetId="1">#REF!</definedName>
    <definedName name="基金科目">#REF!</definedName>
    <definedName name="基金类型" localSheetId="1">#REF!</definedName>
    <definedName name="基金类型">#REF!</definedName>
    <definedName name="金额" localSheetId="1">#REF!</definedName>
    <definedName name="金额">#REF!</definedName>
    <definedName name="科目" localSheetId="1">#REF!</definedName>
    <definedName name="科目">#REF!</definedName>
    <definedName name="类型" localSheetId="1">#REF!</definedName>
    <definedName name="类型">#REF!</definedName>
    <definedName name="全额差额比例" localSheetId="1">'[6]C01-1'!#REF!</definedName>
    <definedName name="全额差额比例">'[6]C01-1'!#REF!</definedName>
    <definedName name="生产列1" localSheetId="1">#REF!</definedName>
    <definedName name="生产列1">#REF!</definedName>
    <definedName name="生产列11" localSheetId="1">#REF!</definedName>
    <definedName name="生产列11">#REF!</definedName>
    <definedName name="生产列15" localSheetId="1">#REF!</definedName>
    <definedName name="生产列15">#REF!</definedName>
    <definedName name="生产列16" localSheetId="1">#REF!</definedName>
    <definedName name="生产列16">#REF!</definedName>
    <definedName name="生产列17" localSheetId="1">#REF!</definedName>
    <definedName name="生产列17">#REF!</definedName>
    <definedName name="生产列19" localSheetId="1">#REF!</definedName>
    <definedName name="生产列19">#REF!</definedName>
    <definedName name="生产列2" localSheetId="1">#REF!</definedName>
    <definedName name="生产列2">#REF!</definedName>
    <definedName name="生产列20" localSheetId="1">#REF!</definedName>
    <definedName name="生产列20">#REF!</definedName>
    <definedName name="生产列3" localSheetId="1">#REF!</definedName>
    <definedName name="生产列3">#REF!</definedName>
    <definedName name="生产列4" localSheetId="1">#REF!</definedName>
    <definedName name="生产列4">#REF!</definedName>
    <definedName name="生产列5" localSheetId="1">#REF!</definedName>
    <definedName name="生产列5">#REF!</definedName>
    <definedName name="生产列6" localSheetId="1">#REF!</definedName>
    <definedName name="生产列6">#REF!</definedName>
    <definedName name="生产列7" localSheetId="1">#REF!</definedName>
    <definedName name="生产列7">#REF!</definedName>
    <definedName name="生产列8" localSheetId="1">#REF!</definedName>
    <definedName name="生产列8">#REF!</definedName>
    <definedName name="生产列9" localSheetId="1">#REF!</definedName>
    <definedName name="生产列9">#REF!</definedName>
    <definedName name="生产期" localSheetId="1">#REF!</definedName>
    <definedName name="生产期">#REF!</definedName>
    <definedName name="生产期1" localSheetId="1">#REF!</definedName>
    <definedName name="生产期1">#REF!</definedName>
    <definedName name="生产期11" localSheetId="1">#REF!</definedName>
    <definedName name="生产期11">#REF!</definedName>
    <definedName name="生产期123" localSheetId="1">#REF!</definedName>
    <definedName name="生产期123">#REF!</definedName>
    <definedName name="生产期15" localSheetId="1">#REF!</definedName>
    <definedName name="生产期15">#REF!</definedName>
    <definedName name="生产期16" localSheetId="1">#REF!</definedName>
    <definedName name="生产期16">#REF!</definedName>
    <definedName name="生产期17" localSheetId="1">#REF!</definedName>
    <definedName name="生产期17">#REF!</definedName>
    <definedName name="生产期19" localSheetId="1">#REF!</definedName>
    <definedName name="生产期19">#REF!</definedName>
    <definedName name="生产期2" localSheetId="1">#REF!</definedName>
    <definedName name="生产期2">#REF!</definedName>
    <definedName name="生产期20" localSheetId="1">#REF!</definedName>
    <definedName name="生产期20">#REF!</definedName>
    <definedName name="生产期3" localSheetId="1">#REF!</definedName>
    <definedName name="生产期3">#REF!</definedName>
    <definedName name="生产期4" localSheetId="1">#REF!</definedName>
    <definedName name="生产期4">#REF!</definedName>
    <definedName name="生产期5" localSheetId="1">#REF!</definedName>
    <definedName name="生产期5">#REF!</definedName>
    <definedName name="生产期6" localSheetId="1">#REF!</definedName>
    <definedName name="生产期6">#REF!</definedName>
    <definedName name="生产期7" localSheetId="1">#REF!</definedName>
    <definedName name="生产期7">#REF!</definedName>
    <definedName name="生产期8" localSheetId="1">#REF!</definedName>
    <definedName name="生产期8">#REF!</definedName>
    <definedName name="生产期9" localSheetId="1">#REF!</definedName>
    <definedName name="生产期9">#REF!</definedName>
    <definedName name="四季度" localSheetId="1">'[6]C01-1'!#REF!</definedName>
    <definedName name="四季度">'[6]C01-1'!#REF!</definedName>
    <definedName name="位次d" localSheetId="1">[7]四月份月报!#REF!</definedName>
    <definedName name="位次d">[7]四月份月报!#REF!</definedName>
    <definedName name="性别">[8]基础编码!$H$2:$H$3</definedName>
    <definedName name="学历">[8]基础编码!$S$2:$S$9</definedName>
    <definedName name="支出">'[9]P1012001'!$A$6:$E$117</definedName>
    <definedName name="전" localSheetId="1">#REF!</definedName>
    <definedName name="전">#REF!</definedName>
    <definedName name="주택사업본부" localSheetId="1">#REF!</definedName>
    <definedName name="주택사업본부">#REF!</definedName>
    <definedName name="철구사업본부" localSheetId="1">#REF!</definedName>
    <definedName name="철구사업본부">#REF!</definedName>
    <definedName name="_xlnm.Print_Titles" localSheetId="10">'8.本级基金支出'!$1:$3</definedName>
    <definedName name="_xlnm._FilterDatabase" localSheetId="1" hidden="1">#REF!</definedName>
    <definedName name="_xlnm._FilterDatabase" localSheetId="4" hidden="1">'2.一般收入'!$A$3:$B$32</definedName>
    <definedName name="_xlnm._FilterDatabase" localSheetId="6" hidden="1">'4.本级支出'!$A$3:$C$387</definedName>
    <definedName name="_xlnm._FilterDatabase" localSheetId="7" hidden="1">'5.一般基本'!$A$3:$C$33</definedName>
    <definedName name="_xlnm._FilterDatabase" localSheetId="8" hidden="1">'6.转移性收支'!$A$3:$D$3</definedName>
    <definedName name="_xlnm._FilterDatabase" localSheetId="13" hidden="1">'11.本级国有资本经营预算支出'!#REF!</definedName>
    <definedName name="\q" localSheetId="16">[1]国家!#REF!</definedName>
    <definedName name="\z" localSheetId="16">[2]中央!#REF!</definedName>
    <definedName name="_xlnm._FilterDatabase" localSheetId="16" hidden="1">#REF!</definedName>
    <definedName name="a" localSheetId="16">#REF!</definedName>
    <definedName name="aa" localSheetId="16">#REF!</definedName>
    <definedName name="aaa" localSheetId="16">[2]中央!#REF!</definedName>
    <definedName name="aaaaaa" localSheetId="16">#REF!</definedName>
    <definedName name="ABC" localSheetId="16">#REF!</definedName>
    <definedName name="ABD" localSheetId="16">#REF!</definedName>
    <definedName name="county" localSheetId="16">#REF!</definedName>
    <definedName name="data" localSheetId="16">#REF!</definedName>
    <definedName name="database2" localSheetId="16">#REF!</definedName>
    <definedName name="database3" localSheetId="16">#REF!</definedName>
    <definedName name="hhhh" localSheetId="16">#REF!</definedName>
    <definedName name="kkkk" localSheetId="16">#REF!</definedName>
    <definedName name="Print_Area_MI" localSheetId="16">#REF!</definedName>
    <definedName name="q" localSheetId="16">[1]国家!#REF!</definedName>
    <definedName name="qq" localSheetId="16">[2]中央!#REF!</definedName>
    <definedName name="财政供养" localSheetId="16">#REF!</definedName>
    <definedName name="处室" localSheetId="16">#REF!</definedName>
    <definedName name="还有" localSheetId="16">#REF!</definedName>
    <definedName name="汇率" localSheetId="16">#REF!</definedName>
    <definedName name="基金处室" localSheetId="16">#REF!</definedName>
    <definedName name="基金金额" localSheetId="16">#REF!</definedName>
    <definedName name="基金科目" localSheetId="16">#REF!</definedName>
    <definedName name="基金类型" localSheetId="16">#REF!</definedName>
    <definedName name="金额" localSheetId="16">#REF!</definedName>
    <definedName name="科目" localSheetId="16">#REF!</definedName>
    <definedName name="类型" localSheetId="16">#REF!</definedName>
    <definedName name="全额差额比例" localSheetId="16">'[6]C01-1'!#REF!</definedName>
    <definedName name="生产列1" localSheetId="16">#REF!</definedName>
    <definedName name="生产列11" localSheetId="16">#REF!</definedName>
    <definedName name="生产列15" localSheetId="16">#REF!</definedName>
    <definedName name="生产列16" localSheetId="16">#REF!</definedName>
    <definedName name="生产列17" localSheetId="16">#REF!</definedName>
    <definedName name="生产列19" localSheetId="16">#REF!</definedName>
    <definedName name="生产列2" localSheetId="16">#REF!</definedName>
    <definedName name="生产列20" localSheetId="16">#REF!</definedName>
    <definedName name="生产列3" localSheetId="16">#REF!</definedName>
    <definedName name="生产列4" localSheetId="16">#REF!</definedName>
    <definedName name="生产列5" localSheetId="16">#REF!</definedName>
    <definedName name="生产列6" localSheetId="16">#REF!</definedName>
    <definedName name="生产列7" localSheetId="16">#REF!</definedName>
    <definedName name="生产列8" localSheetId="16">#REF!</definedName>
    <definedName name="生产列9" localSheetId="16">#REF!</definedName>
    <definedName name="生产期" localSheetId="16">#REF!</definedName>
    <definedName name="生产期1" localSheetId="16">#REF!</definedName>
    <definedName name="生产期11" localSheetId="16">#REF!</definedName>
    <definedName name="生产期123" localSheetId="16">#REF!</definedName>
    <definedName name="生产期15" localSheetId="16">#REF!</definedName>
    <definedName name="生产期16" localSheetId="16">#REF!</definedName>
    <definedName name="生产期17" localSheetId="16">#REF!</definedName>
    <definedName name="生产期19" localSheetId="16">#REF!</definedName>
    <definedName name="生产期2" localSheetId="16">#REF!</definedName>
    <definedName name="生产期20" localSheetId="16">#REF!</definedName>
    <definedName name="生产期3" localSheetId="16">#REF!</definedName>
    <definedName name="生产期4" localSheetId="16">#REF!</definedName>
    <definedName name="生产期5" localSheetId="16">#REF!</definedName>
    <definedName name="生产期6" localSheetId="16">#REF!</definedName>
    <definedName name="生产期7" localSheetId="16">#REF!</definedName>
    <definedName name="生产期8" localSheetId="16">#REF!</definedName>
    <definedName name="生产期9" localSheetId="16">#REF!</definedName>
    <definedName name="四季度" localSheetId="16">'[6]C01-1'!#REF!</definedName>
    <definedName name="位次d" localSheetId="16">[10]四月份月报!#REF!</definedName>
    <definedName name="전" localSheetId="16">#REF!</definedName>
    <definedName name="주택사업본부" localSheetId="16">#REF!</definedName>
    <definedName name="철구사업본부" localSheetId="16">#REF!</definedName>
    <definedName name="_xlnm.Print_Area" localSheetId="5">'3.一般支出'!$A$4:$B$34</definedName>
    <definedName name="_xlnm.Print_Area" localSheetId="7">'5.一般基本'!$A$1:$C$33</definedName>
    <definedName name="_xlnm.Print_Area" localSheetId="8">'6.转移性收支'!$A$1:$D$55</definedName>
    <definedName name="_xlnm.Print_Area" localSheetId="16">'14.债务限额余额'!$A$1:$G$6</definedName>
    <definedName name="_xlnm.Print_Area" localSheetId="17">'15.三公经费'!$B$1:$C$9</definedName>
    <definedName name="_xlnm.Print_Area" localSheetId="15">'13.社会保险基金收支'!$A$1:$D$18</definedName>
    <definedName name="_xlnm.Print_Area" localSheetId="13">'11.本级国有资本经营预算支出'!$A$1:$C$10</definedName>
    <definedName name="_xlnm.Print_Area" localSheetId="12">'10.国有资本经营收支'!$A$1:$D$10</definedName>
    <definedName name="_xlnm.Print_Area" localSheetId="10">'8.本级基金支出'!$A$1:$C$49</definedName>
    <definedName name="_xlnm.Print_Area" localSheetId="9">'7.基金收支'!$A$1:$D$22</definedName>
    <definedName name="_xlnm.Print_Area" localSheetId="1">'封面 '!$B$1:$C$17</definedName>
    <definedName name="_xlnm.Print_Area" localSheetId="3">'1.一般收支'!$A$1:$D$34</definedName>
    <definedName name="_xlnm.Print_Area" localSheetId="4">'2.一般收入'!$A$1:$B$32</definedName>
    <definedName name="_xlnm.Print_Area" localSheetId="6">'4.本级支出'!$A$1:$C$387</definedName>
    <definedName name="_xlnm._FilterDatabase" localSheetId="3" hidden="1">'1.一般收支'!$A$3:$D$34</definedName>
    <definedName name="_xlnm._FilterDatabase" localSheetId="12" hidden="1">'10.国有资本经营收支'!$A$3:$D$10</definedName>
    <definedName name="_xlnm._FilterDatabase" localSheetId="10" hidden="1">'8.本级基金支出'!$A$3:$C$49</definedName>
    <definedName name="_xlnm._FilterDatabase" localSheetId="5" hidden="1">'3.一般支出'!$A$3:$B$34</definedName>
    <definedName name="_xlnm._FilterDatabase" localSheetId="11" hidden="1">#REF!</definedName>
    <definedName name="a" localSheetId="11">#REF!</definedName>
    <definedName name="aa" localSheetId="11">#REF!</definedName>
    <definedName name="aaaaaa" localSheetId="11">#REF!</definedName>
    <definedName name="ABC" localSheetId="11">#REF!</definedName>
    <definedName name="ABD" localSheetId="11">#REF!</definedName>
    <definedName name="county" localSheetId="11">#REF!</definedName>
    <definedName name="data" localSheetId="11">#REF!</definedName>
    <definedName name="database2" localSheetId="11">#REF!</definedName>
    <definedName name="database3" localSheetId="11">#REF!</definedName>
    <definedName name="hhhh" localSheetId="11">#REF!</definedName>
    <definedName name="kkkk" localSheetId="11">#REF!</definedName>
    <definedName name="Print_Area_MI" localSheetId="11">#REF!</definedName>
    <definedName name="财政供养" localSheetId="11">#REF!</definedName>
    <definedName name="处室" localSheetId="11">#REF!</definedName>
    <definedName name="还有" localSheetId="11">#REF!</definedName>
    <definedName name="汇率" localSheetId="11">#REF!</definedName>
    <definedName name="基金处室" localSheetId="11">#REF!</definedName>
    <definedName name="基金金额" localSheetId="11">#REF!</definedName>
    <definedName name="基金科目" localSheetId="11">#REF!</definedName>
    <definedName name="基金类型" localSheetId="11">#REF!</definedName>
    <definedName name="金额" localSheetId="11">#REF!</definedName>
    <definedName name="科目" localSheetId="11">#REF!</definedName>
    <definedName name="类型" localSheetId="11">#REF!</definedName>
    <definedName name="生产列1" localSheetId="11">#REF!</definedName>
    <definedName name="生产列11" localSheetId="11">#REF!</definedName>
    <definedName name="生产列15" localSheetId="11">#REF!</definedName>
    <definedName name="生产列16" localSheetId="11">#REF!</definedName>
    <definedName name="生产列17" localSheetId="11">#REF!</definedName>
    <definedName name="生产列19" localSheetId="11">#REF!</definedName>
    <definedName name="生产列2" localSheetId="11">#REF!</definedName>
    <definedName name="生产列20" localSheetId="11">#REF!</definedName>
    <definedName name="生产列3" localSheetId="11">#REF!</definedName>
    <definedName name="生产列4" localSheetId="11">#REF!</definedName>
    <definedName name="生产列5" localSheetId="11">#REF!</definedName>
    <definedName name="生产列6" localSheetId="11">#REF!</definedName>
    <definedName name="生产列7" localSheetId="11">#REF!</definedName>
    <definedName name="生产列8" localSheetId="11">#REF!</definedName>
    <definedName name="生产列9" localSheetId="11">#REF!</definedName>
    <definedName name="生产期" localSheetId="11">#REF!</definedName>
    <definedName name="生产期1" localSheetId="11">#REF!</definedName>
    <definedName name="生产期11" localSheetId="11">#REF!</definedName>
    <definedName name="生产期123" localSheetId="11">#REF!</definedName>
    <definedName name="生产期15" localSheetId="11">#REF!</definedName>
    <definedName name="生产期16" localSheetId="11">#REF!</definedName>
    <definedName name="生产期17" localSheetId="11">#REF!</definedName>
    <definedName name="生产期19" localSheetId="11">#REF!</definedName>
    <definedName name="生产期2" localSheetId="11">#REF!</definedName>
    <definedName name="生产期20" localSheetId="11">#REF!</definedName>
    <definedName name="生产期3" localSheetId="11">#REF!</definedName>
    <definedName name="生产期4" localSheetId="11">#REF!</definedName>
    <definedName name="生产期5" localSheetId="11">#REF!</definedName>
    <definedName name="生产期6" localSheetId="11">#REF!</definedName>
    <definedName name="生产期7" localSheetId="11">#REF!</definedName>
    <definedName name="生产期8" localSheetId="11">#REF!</definedName>
    <definedName name="生产期9" localSheetId="11">#REF!</definedName>
    <definedName name="位次d" localSheetId="11">[10]四月份月报!#REF!</definedName>
    <definedName name="전" localSheetId="11">#REF!</definedName>
    <definedName name="주택사업본부" localSheetId="11">#REF!</definedName>
    <definedName name="철구사업본부" localSheetId="11">#REF!</definedName>
    <definedName name="_xlnm._FilterDatabase" localSheetId="14" hidden="1">#REF!</definedName>
    <definedName name="a" localSheetId="14">#REF!</definedName>
    <definedName name="aa" localSheetId="14">#REF!</definedName>
    <definedName name="aaaaaa" localSheetId="14">#REF!</definedName>
    <definedName name="ABC" localSheetId="14">#REF!</definedName>
    <definedName name="ABD" localSheetId="14">#REF!</definedName>
    <definedName name="county" localSheetId="14">#REF!</definedName>
    <definedName name="data" localSheetId="14">#REF!</definedName>
    <definedName name="database2" localSheetId="14">#REF!</definedName>
    <definedName name="database3" localSheetId="14">#REF!</definedName>
    <definedName name="hhhh" localSheetId="14">#REF!</definedName>
    <definedName name="kkkk" localSheetId="14">#REF!</definedName>
    <definedName name="Print_Area_MI" localSheetId="14">#REF!</definedName>
    <definedName name="财政供养" localSheetId="14">#REF!</definedName>
    <definedName name="处室" localSheetId="14">#REF!</definedName>
    <definedName name="还有" localSheetId="14">#REF!</definedName>
    <definedName name="汇率" localSheetId="14">#REF!</definedName>
    <definedName name="基金处室" localSheetId="14">#REF!</definedName>
    <definedName name="基金金额" localSheetId="14">#REF!</definedName>
    <definedName name="基金科目" localSheetId="14">#REF!</definedName>
    <definedName name="基金类型" localSheetId="14">#REF!</definedName>
    <definedName name="金额" localSheetId="14">#REF!</definedName>
    <definedName name="科目" localSheetId="14">#REF!</definedName>
    <definedName name="类型" localSheetId="14">#REF!</definedName>
    <definedName name="生产列1" localSheetId="14">#REF!</definedName>
    <definedName name="生产列11" localSheetId="14">#REF!</definedName>
    <definedName name="生产列15" localSheetId="14">#REF!</definedName>
    <definedName name="生产列16" localSheetId="14">#REF!</definedName>
    <definedName name="生产列17" localSheetId="14">#REF!</definedName>
    <definedName name="生产列19" localSheetId="14">#REF!</definedName>
    <definedName name="生产列2" localSheetId="14">#REF!</definedName>
    <definedName name="生产列20" localSheetId="14">#REF!</definedName>
    <definedName name="生产列3" localSheetId="14">#REF!</definedName>
    <definedName name="生产列4" localSheetId="14">#REF!</definedName>
    <definedName name="生产列5" localSheetId="14">#REF!</definedName>
    <definedName name="生产列6" localSheetId="14">#REF!</definedName>
    <definedName name="生产列7" localSheetId="14">#REF!</definedName>
    <definedName name="生产列8" localSheetId="14">#REF!</definedName>
    <definedName name="生产列9" localSheetId="14">#REF!</definedName>
    <definedName name="生产期" localSheetId="14">#REF!</definedName>
    <definedName name="生产期1" localSheetId="14">#REF!</definedName>
    <definedName name="生产期11" localSheetId="14">#REF!</definedName>
    <definedName name="生产期123" localSheetId="14">#REF!</definedName>
    <definedName name="生产期15" localSheetId="14">#REF!</definedName>
    <definedName name="生产期16" localSheetId="14">#REF!</definedName>
    <definedName name="生产期17" localSheetId="14">#REF!</definedName>
    <definedName name="生产期19" localSheetId="14">#REF!</definedName>
    <definedName name="生产期2" localSheetId="14">#REF!</definedName>
    <definedName name="生产期20" localSheetId="14">#REF!</definedName>
    <definedName name="生产期3" localSheetId="14">#REF!</definedName>
    <definedName name="生产期4" localSheetId="14">#REF!</definedName>
    <definedName name="生产期5" localSheetId="14">#REF!</definedName>
    <definedName name="生产期6" localSheetId="14">#REF!</definedName>
    <definedName name="生产期7" localSheetId="14">#REF!</definedName>
    <definedName name="生产期8" localSheetId="14">#REF!</definedName>
    <definedName name="生产期9" localSheetId="14">#REF!</definedName>
    <definedName name="位次d" localSheetId="14">[10]四月份月报!#REF!</definedName>
    <definedName name="전" localSheetId="14">#REF!</definedName>
    <definedName name="주택사업본부" localSheetId="14">#REF!</definedName>
    <definedName name="철구사업본부" localSheetId="1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崔丙生</author>
  </authors>
  <commentList>
    <comment ref="C69" authorId="0">
      <text>
        <r>
          <rPr>
            <b/>
            <sz val="9"/>
            <rFont val="宋体"/>
            <charset val="134"/>
          </rPr>
          <t>崔丙生:</t>
        </r>
        <r>
          <rPr>
            <sz val="9"/>
            <rFont val="宋体"/>
            <charset val="134"/>
          </rPr>
          <t xml:space="preserve">
含草案预备费、年初预留科目数，尾数4</t>
        </r>
      </text>
    </comment>
  </commentList>
</comments>
</file>

<file path=xl/sharedStrings.xml><?xml version="1.0" encoding="utf-8"?>
<sst xmlns="http://schemas.openxmlformats.org/spreadsheetml/2006/main" count="1133" uniqueCount="753">
  <si>
    <t>FORMULA_DBT=</t>
  </si>
  <si>
    <t>C:\郑雪菊\JS\2002\2002年财政预算内总决算报表.XLS</t>
  </si>
  <si>
    <t>I01-1</t>
  </si>
  <si>
    <t>TS=</t>
  </si>
  <si>
    <t>C:\郑雪菊\JS\2002\2002年财政预算内总决算报表（表内公式）附表,表22更正.XLS</t>
  </si>
  <si>
    <t>I01-2</t>
  </si>
  <si>
    <t>I02</t>
  </si>
  <si>
    <t>I03</t>
  </si>
  <si>
    <t>I04-1</t>
  </si>
  <si>
    <t>I04-2</t>
  </si>
  <si>
    <t>I05-1</t>
  </si>
  <si>
    <t>I05-2</t>
  </si>
  <si>
    <t>I06</t>
  </si>
  <si>
    <t>I07</t>
  </si>
  <si>
    <t>I08</t>
  </si>
  <si>
    <t>I09</t>
  </si>
  <si>
    <t>I10</t>
  </si>
  <si>
    <t>I11</t>
  </si>
  <si>
    <t>I12</t>
  </si>
  <si>
    <t>I13</t>
  </si>
  <si>
    <t>I14</t>
  </si>
  <si>
    <t>I15</t>
  </si>
  <si>
    <t>I16</t>
  </si>
  <si>
    <t>I17-1</t>
  </si>
  <si>
    <t>I17-2</t>
  </si>
  <si>
    <t>I18</t>
  </si>
  <si>
    <t>I19</t>
  </si>
  <si>
    <t>I20</t>
  </si>
  <si>
    <t>I21</t>
  </si>
  <si>
    <t>I22-1</t>
  </si>
  <si>
    <t>I22-2</t>
  </si>
  <si>
    <t>I22-3</t>
  </si>
  <si>
    <t>附表</t>
  </si>
  <si>
    <t>FORMULA_GS=</t>
  </si>
  <si>
    <t>C:\郑雪菊\JS\2002\02年本级财政预算内总决算报表.xls</t>
  </si>
  <si>
    <t>FORMULA_SJ=</t>
  </si>
  <si>
    <t>ERRORBOOKNAME=</t>
  </si>
  <si>
    <t>错误信息.XLS</t>
  </si>
  <si>
    <t>FORMULA=</t>
  </si>
  <si>
    <t>2025年鱼峰区政府决算公开报表</t>
  </si>
  <si>
    <t>表一</t>
  </si>
  <si>
    <t>2025年鱼峰区一般公共预算收支决算表</t>
  </si>
  <si>
    <t>表二</t>
  </si>
  <si>
    <t>2025年鱼峰区一般公共预算收入决算表</t>
  </si>
  <si>
    <t>表三</t>
  </si>
  <si>
    <t>2025年鱼峰区一般公共预算支出决算表</t>
  </si>
  <si>
    <t>表四</t>
  </si>
  <si>
    <t>2025年鱼峰区一般公共预算本级支出决算表</t>
  </si>
  <si>
    <t>表五</t>
  </si>
  <si>
    <t>2025年鱼峰区一般公共预算基本支出（经济分类）决算表</t>
  </si>
  <si>
    <t>表六</t>
  </si>
  <si>
    <t>2025年鱼峰区一般公共预算转移性收支决算表</t>
  </si>
  <si>
    <t>表七</t>
  </si>
  <si>
    <t>2025年鱼峰区政府性基金预算收支决算表</t>
  </si>
  <si>
    <t>表八</t>
  </si>
  <si>
    <t>2025年鱼峰区政府性基金预算本级支出决算表</t>
  </si>
  <si>
    <t>表九</t>
  </si>
  <si>
    <t>2025年鱼峰区政府性基金转移支付表</t>
  </si>
  <si>
    <t>表十</t>
  </si>
  <si>
    <t>2025年鱼峰区国有资本经营预算收支决算表</t>
  </si>
  <si>
    <t>表十一</t>
  </si>
  <si>
    <t>2025年鱼峰区国有资本经营预算本级支出决算表</t>
  </si>
  <si>
    <t>表十二</t>
  </si>
  <si>
    <t>2025年鱼峰区对下安排转移支付的应当公开国有资本经营预算转移支付决算表</t>
  </si>
  <si>
    <t>表十三</t>
  </si>
  <si>
    <t>2025年鱼峰区社会保险基金预算收支决算表</t>
  </si>
  <si>
    <t>表十四</t>
  </si>
  <si>
    <t>2025年鱼峰区地方政府债务限额及余额情况表</t>
  </si>
  <si>
    <t>表十五</t>
  </si>
  <si>
    <t>2025年鱼峰区一般公共预算“三公”经费决算表</t>
  </si>
  <si>
    <t xml:space="preserve">                                 柳州市鱼峰区财政局</t>
  </si>
  <si>
    <t xml:space="preserve">                                            2026年6月</t>
  </si>
  <si>
    <t>2020年广西壮族自治区本级一般公共预算经济分类支出决算表</t>
  </si>
  <si>
    <t>单位：万元</t>
  </si>
  <si>
    <t>科目编码</t>
  </si>
  <si>
    <t>项目名称</t>
  </si>
  <si>
    <r>
      <rPr>
        <b/>
        <sz val="10"/>
        <rFont val="宋体"/>
        <charset val="134"/>
      </rPr>
      <t>2020</t>
    </r>
    <r>
      <rPr>
        <b/>
        <sz val="10"/>
        <rFont val="宋体"/>
        <charset val="134"/>
      </rPr>
      <t>年预算数</t>
    </r>
  </si>
  <si>
    <r>
      <rPr>
        <b/>
        <sz val="10"/>
        <rFont val="宋体"/>
        <charset val="134"/>
      </rPr>
      <t>2020</t>
    </r>
    <r>
      <rPr>
        <b/>
        <sz val="10"/>
        <rFont val="宋体"/>
        <charset val="134"/>
      </rPr>
      <t>年调整预算数</t>
    </r>
  </si>
  <si>
    <r>
      <rPr>
        <b/>
        <sz val="10"/>
        <rFont val="宋体"/>
        <charset val="134"/>
      </rPr>
      <t>2020</t>
    </r>
    <r>
      <rPr>
        <b/>
        <sz val="10"/>
        <rFont val="宋体"/>
        <charset val="134"/>
      </rPr>
      <t>年决算数</t>
    </r>
  </si>
  <si>
    <t>一般公共预算支出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</si>
  <si>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</si>
  <si>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</si>
  <si>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</si>
  <si>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</si>
  <si>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</si>
  <si>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</si>
  <si>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</si>
  <si>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</si>
  <si>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</si>
  <si>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</si>
  <si>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</si>
  <si>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</si>
  <si>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</si>
  <si>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</si>
  <si>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</si>
  <si>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</si>
  <si>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</si>
  <si>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</si>
  <si>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</si>
  <si>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</si>
  <si>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</si>
  <si>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</si>
  <si>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</si>
  <si>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</si>
  <si>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</si>
  <si>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</si>
  <si>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</si>
  <si>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</si>
  <si>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</si>
  <si>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</si>
  <si>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</si>
  <si>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</si>
  <si>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</si>
  <si>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</si>
  <si>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</si>
  <si>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</si>
  <si>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</si>
  <si>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</si>
  <si>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</si>
  <si>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</si>
  <si>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</si>
  <si>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</si>
  <si>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</si>
  <si>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</si>
  <si>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</si>
  <si>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</si>
  <si>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</si>
  <si>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</si>
  <si>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</si>
  <si>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</si>
  <si>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</si>
  <si>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</si>
  <si>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</si>
  <si>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</si>
  <si>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</si>
  <si>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</si>
  <si>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</si>
  <si>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 xml:space="preserve">  其他支出</t>
  </si>
  <si>
    <t>表一  2025年鱼峰区一般公共预算收支决算表</t>
  </si>
  <si>
    <t/>
  </si>
  <si>
    <t>预算科目</t>
  </si>
  <si>
    <t>2025年
决算数</t>
  </si>
  <si>
    <t>一、税收收入</t>
  </si>
  <si>
    <t>一、一般公共服务支出</t>
  </si>
  <si>
    <t xml:space="preserve">     增值税</t>
  </si>
  <si>
    <t>二、国防支出</t>
  </si>
  <si>
    <t xml:space="preserve">     企业所得税</t>
  </si>
  <si>
    <t>三、公共安全支出</t>
  </si>
  <si>
    <t xml:space="preserve">     个人所得税</t>
  </si>
  <si>
    <t>四、教育支出</t>
  </si>
  <si>
    <t xml:space="preserve">     资源税</t>
  </si>
  <si>
    <t>五、科学技术支出</t>
  </si>
  <si>
    <t xml:space="preserve">     城市维护建设税</t>
  </si>
  <si>
    <t>六、文化旅游体育与传媒支出</t>
  </si>
  <si>
    <t xml:space="preserve">     房产税</t>
  </si>
  <si>
    <t>七、社会保障和就业支出</t>
  </si>
  <si>
    <t xml:space="preserve">     印花税</t>
  </si>
  <si>
    <t>八、卫生健康支出</t>
  </si>
  <si>
    <t xml:space="preserve">     车船税</t>
  </si>
  <si>
    <t>九、节能环保支出</t>
  </si>
  <si>
    <t xml:space="preserve">          其他税收收入</t>
  </si>
  <si>
    <t>十、城乡社区支出</t>
  </si>
  <si>
    <t>十一、农林水支出</t>
  </si>
  <si>
    <t>十二、交通运输支出</t>
  </si>
  <si>
    <t>二、非税收入</t>
  </si>
  <si>
    <t>十三、资源勘探工业信息等支出</t>
  </si>
  <si>
    <t xml:space="preserve">     专项收入</t>
  </si>
  <si>
    <t>十四、商业服务业等支出</t>
  </si>
  <si>
    <t xml:space="preserve">     行政事业性收费收入</t>
  </si>
  <si>
    <t>十五、金融支出</t>
  </si>
  <si>
    <t xml:space="preserve">     罚没收入</t>
  </si>
  <si>
    <t>十六、自然资源海洋气象等支出</t>
  </si>
  <si>
    <t xml:space="preserve">      国有资源(资产)有偿使用收入</t>
  </si>
  <si>
    <t>十七、住房保障支出</t>
  </si>
  <si>
    <t xml:space="preserve">     其他收入</t>
  </si>
  <si>
    <t>十八、粮油物资储备支出</t>
  </si>
  <si>
    <t>十九、灾害防治及应急管理支出</t>
  </si>
  <si>
    <t>二十、预备费</t>
  </si>
  <si>
    <t>二十一、债务付息支出</t>
  </si>
  <si>
    <t>二十二、债务发行费用支出</t>
  </si>
  <si>
    <t>一般公共预算收入合计</t>
  </si>
  <si>
    <t>一般公共预算支出合计</t>
  </si>
  <si>
    <t>转移性收入</t>
  </si>
  <si>
    <t>转移性支出</t>
  </si>
  <si>
    <t>一、上级补助收入</t>
  </si>
  <si>
    <t>一、上解支出</t>
  </si>
  <si>
    <t>二、上年结余收入</t>
  </si>
  <si>
    <t>二、安排预算稳定调节基金</t>
  </si>
  <si>
    <t>三、债务转贷收入</t>
  </si>
  <si>
    <t>三、地方政府一般债务还本支出</t>
  </si>
  <si>
    <t>四、动用预算稳定调节基金</t>
  </si>
  <si>
    <t>四、年终结余</t>
  </si>
  <si>
    <t>五、待偿债再融资一般债券上年结余</t>
  </si>
  <si>
    <t>五、待偿债再融资一般债券结余</t>
  </si>
  <si>
    <t>六、调出资金</t>
  </si>
  <si>
    <t>收入总计</t>
  </si>
  <si>
    <t>支出总计</t>
  </si>
  <si>
    <t>表二  2025年鱼峰区一般公共预算收入决算表</t>
  </si>
  <si>
    <t>2025年决算数</t>
  </si>
  <si>
    <t xml:space="preserve">  1.增值税</t>
  </si>
  <si>
    <t xml:space="preserve">  2.企业所得税</t>
  </si>
  <si>
    <t xml:space="preserve">  3.个人所得税</t>
  </si>
  <si>
    <t xml:space="preserve">  4.资源税</t>
  </si>
  <si>
    <t xml:space="preserve">  5.城市维护建设税</t>
  </si>
  <si>
    <t xml:space="preserve">  6.房产税</t>
  </si>
  <si>
    <t xml:space="preserve">  7.印花税</t>
  </si>
  <si>
    <t xml:space="preserve">  8.车船税</t>
  </si>
  <si>
    <t xml:space="preserve">  9.其他税收收入</t>
  </si>
  <si>
    <t xml:space="preserve">  1.专项收入</t>
  </si>
  <si>
    <t xml:space="preserve">  2.行政事业性收费收入</t>
  </si>
  <si>
    <t xml:space="preserve">  3.罚没收入</t>
  </si>
  <si>
    <t xml:space="preserve">  4.国有资源(资产)有偿使用收入</t>
  </si>
  <si>
    <t xml:space="preserve">  5.其他收入</t>
  </si>
  <si>
    <t xml:space="preserve">  1.返还性收入</t>
  </si>
  <si>
    <t xml:space="preserve">  2.一般性转移支付收入</t>
  </si>
  <si>
    <t xml:space="preserve">  3.专项转移支付收入</t>
  </si>
  <si>
    <t xml:space="preserve">     地方政府一般债务转贷收入（新增）</t>
  </si>
  <si>
    <t xml:space="preserve">     地方政府一般债务转贷收入（再融资）</t>
  </si>
  <si>
    <t>表三  2025年鱼峰区一般公共预算支出决算表</t>
  </si>
  <si>
    <t>十八、灾害防治及应急管理支出</t>
  </si>
  <si>
    <t>十九、债务付息支出</t>
  </si>
  <si>
    <t>二十、债务发行费用支出</t>
  </si>
  <si>
    <t>（一）体制上解支出</t>
  </si>
  <si>
    <t>（二）专项上解支出</t>
  </si>
  <si>
    <t>表四  2025年鱼峰区一般公共预算本级支出决算表</t>
  </si>
  <si>
    <t>科目名称</t>
  </si>
  <si>
    <t>一般公共服务支出</t>
  </si>
  <si>
    <t xml:space="preserve">  人大事务</t>
  </si>
  <si>
    <t xml:space="preserve">    行政运行</t>
  </si>
  <si>
    <t xml:space="preserve">    一般行政管理事务</t>
  </si>
  <si>
    <t xml:space="preserve">    人大代表履职能力提升</t>
  </si>
  <si>
    <t xml:space="preserve">    其他人大事务支出</t>
  </si>
  <si>
    <t xml:space="preserve">  政协事务</t>
  </si>
  <si>
    <t xml:space="preserve">    政协会议</t>
  </si>
  <si>
    <t xml:space="preserve">    参政议政</t>
  </si>
  <si>
    <t xml:space="preserve">    其他政协事务支出</t>
  </si>
  <si>
    <t xml:space="preserve">  政府办公厅(室)及相关机构事务</t>
  </si>
  <si>
    <t xml:space="preserve">    机关服务</t>
  </si>
  <si>
    <t xml:space="preserve">    政务公开审批</t>
  </si>
  <si>
    <t xml:space="preserve">    其他政府办公厅(室)及相关机构事务支出</t>
  </si>
  <si>
    <t xml:space="preserve">  发展与改革事务</t>
  </si>
  <si>
    <t xml:space="preserve">    其他发展与改革事务支出</t>
  </si>
  <si>
    <t xml:space="preserve">  统计信息事务</t>
  </si>
  <si>
    <t xml:space="preserve">    专项统计业务</t>
  </si>
  <si>
    <t xml:space="preserve">    专项普查活动</t>
  </si>
  <si>
    <t xml:space="preserve">    统计抽样调查</t>
  </si>
  <si>
    <t xml:space="preserve">    其他统计信息事务支出</t>
  </si>
  <si>
    <t xml:space="preserve">  财政事务</t>
  </si>
  <si>
    <t xml:space="preserve">    财政委托业务支出</t>
  </si>
  <si>
    <t xml:space="preserve">    其他财政事务支出</t>
  </si>
  <si>
    <t xml:space="preserve">  税收事务</t>
  </si>
  <si>
    <t xml:space="preserve">    其他税收事务支出</t>
  </si>
  <si>
    <t xml:space="preserve">  审计事务</t>
  </si>
  <si>
    <t xml:space="preserve">    审计业务</t>
  </si>
  <si>
    <t xml:space="preserve">    其他审计事务支出</t>
  </si>
  <si>
    <t xml:space="preserve">  纪检监察事务</t>
  </si>
  <si>
    <t xml:space="preserve">    大案要案查处</t>
  </si>
  <si>
    <t xml:space="preserve">    巡视工作</t>
  </si>
  <si>
    <t xml:space="preserve">    其他纪检监察事务支出</t>
  </si>
  <si>
    <t xml:space="preserve">  商贸事务</t>
  </si>
  <si>
    <t xml:space="preserve">    招商引资</t>
  </si>
  <si>
    <t xml:space="preserve">  民族事务</t>
  </si>
  <si>
    <t xml:space="preserve">    民族工作专项</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</si>
  <si>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</si>
  <si>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</si>
  <si>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</si>
  <si>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</si>
  <si>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</si>
  <si>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</si>
  <si>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</si>
  <si>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</si>
  <si>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</si>
  <si>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</si>
  <si>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</si>
  <si>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</si>
  <si>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其他组织事务支出</t>
  </si>
  <si>
    <t xml:space="preserve">  宣传事务</t>
  </si>
  <si>
    <t xml:space="preserve">    其他宣传事务支出</t>
  </si>
  <si>
    <t xml:space="preserve">  统战事务</t>
  </si>
  <si>
    <t xml:space="preserve">    宗教事务</t>
  </si>
  <si>
    <t xml:space="preserve">    华侨事务</t>
  </si>
  <si>
    <t xml:space="preserve">    其他统战事务支出</t>
  </si>
  <si>
    <t xml:space="preserve">  其他共产党事务支出(款)</t>
  </si>
  <si>
    <t xml:space="preserve">    其他共产党事务支出(项)</t>
  </si>
  <si>
    <t xml:space="preserve">  网信事务</t>
  </si>
  <si>
    <t xml:space="preserve">  市场监督管理事务</t>
  </si>
  <si>
    <t xml:space="preserve">    经营主体管理</t>
  </si>
  <si>
    <t xml:space="preserve">    市场秩序执法</t>
  </si>
  <si>
    <t xml:space="preserve">    药品事务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</si>
  <si>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</si>
  <si>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</si>
  <si>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</si>
  <si>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</si>
  <si>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</si>
  <si>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</si>
  <si>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</si>
  <si>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其他一般公共服务支出(款)</t>
  </si>
  <si>
    <t xml:space="preserve">    其他一般公共服务支出(项)</t>
  </si>
  <si>
    <t>国防支出</t>
  </si>
  <si>
    <t xml:space="preserve">  国防动员</t>
  </si>
  <si>
    <t xml:space="preserve">    兵役征集</t>
  </si>
  <si>
    <t xml:space="preserve">    民兵</t>
  </si>
  <si>
    <t xml:space="preserve">  其他国防支出(款)</t>
  </si>
  <si>
    <t xml:space="preserve">    其他国防支出(项)</t>
  </si>
  <si>
    <t>公共安全支出</t>
  </si>
  <si>
    <t xml:space="preserve">  公安</t>
  </si>
  <si>
    <t xml:space="preserve">    其他公安支出</t>
  </si>
  <si>
    <t xml:space="preserve">  检察</t>
  </si>
  <si>
    <t xml:space="preserve">  法院</t>
  </si>
  <si>
    <t xml:space="preserve">  司法</t>
  </si>
  <si>
    <t xml:space="preserve">    基层司法业务</t>
  </si>
  <si>
    <t xml:space="preserve">    公共法律服务</t>
  </si>
  <si>
    <t xml:space="preserve">    社区矫正</t>
  </si>
  <si>
    <t xml:space="preserve">    其他司法支出</t>
  </si>
  <si>
    <t xml:space="preserve">  其他公共安全支出(款)</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</si>
  <si>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</si>
  <si>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</si>
  <si>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</si>
  <si>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</si>
  <si>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</si>
  <si>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</si>
  <si>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</si>
  <si>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</si>
  <si>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其他普通教育支出</t>
  </si>
  <si>
    <t xml:space="preserve">  教育费附加安排的支出</t>
  </si>
  <si>
    <t xml:space="preserve">    其他教育费附加安排的支出</t>
  </si>
  <si>
    <t xml:space="preserve">  其他教育支出(款)</t>
  </si>
  <si>
    <t xml:space="preserve">    其他教育支出(项)</t>
  </si>
  <si>
    <t>科学技术支出</t>
  </si>
  <si>
    <t xml:space="preserve">  科学技术管理事务</t>
  </si>
  <si>
    <t xml:space="preserve">  科技条件与服务</t>
  </si>
  <si>
    <t xml:space="preserve">    技术创新服务体系</t>
  </si>
  <si>
    <t xml:space="preserve">  其他科学技术支出(款)</t>
  </si>
  <si>
    <t xml:space="preserve">    其他科学技术支出(项)</t>
  </si>
  <si>
    <t>文化旅游体育与传媒支出</t>
  </si>
  <si>
    <t xml:space="preserve">  文化和旅游</t>
  </si>
  <si>
    <t xml:space="preserve">    其他文化和旅游支出</t>
  </si>
  <si>
    <t xml:space="preserve">  体育</t>
  </si>
  <si>
    <t xml:space="preserve">    体育竞赛</t>
  </si>
  <si>
    <t xml:space="preserve">  新闻出版电影</t>
  </si>
  <si>
    <t xml:space="preserve">    其他新闻出版电影支出</t>
  </si>
  <si>
    <t xml:space="preserve">  其他文化旅游体育与传媒支出(款)</t>
  </si>
  <si>
    <t xml:space="preserve">    宣传文化发展专项支出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</si>
  <si>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</si>
  <si>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</si>
  <si>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</si>
  <si>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</si>
  <si>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</si>
  <si>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引进人才费用</t>
  </si>
  <si>
    <t xml:space="preserve">    其他人力资源和社会保障管理事务支出</t>
  </si>
  <si>
    <t xml:space="preserve">  民政管理事务</t>
  </si>
  <si>
    <t xml:space="preserve">    行政区划和地名管理</t>
  </si>
  <si>
    <t xml:space="preserve">    基层政权建设和社区治理</t>
  </si>
  <si>
    <t xml:space="preserve">    其他民政管理事务支出</t>
  </si>
  <si>
    <t xml:space="preserve">  行政事业单位养老支出</t>
  </si>
  <si>
    <t xml:space="preserve">    行政单位离退休</t>
  </si>
  <si>
    <t xml:space="preserve">    事业单位离退休</t>
  </si>
  <si>
    <t xml:space="preserve">    机关事业单位基本养老保险缴费支出</t>
  </si>
  <si>
    <t xml:space="preserve">    机关事业单位职业年金缴费支出</t>
  </si>
  <si>
    <t xml:space="preserve">    对机关事业单位基本养老保险基金的补助</t>
  </si>
  <si>
    <t xml:space="preserve">  就业补助</t>
  </si>
  <si>
    <t xml:space="preserve">    就业创业服务补贴</t>
  </si>
  <si>
    <t xml:space="preserve">    职业培训补贴</t>
  </si>
  <si>
    <t xml:space="preserve">    就业见习补贴</t>
  </si>
  <si>
    <t xml:space="preserve">    其他就业补助支出</t>
  </si>
  <si>
    <t xml:space="preserve">  抚恤</t>
  </si>
  <si>
    <t xml:space="preserve">    伤残抚恤</t>
  </si>
  <si>
    <t xml:space="preserve">    在乡复员、退伍军人生活补助</t>
  </si>
  <si>
    <t xml:space="preserve">    义务兵优待</t>
  </si>
  <si>
    <t xml:space="preserve">    其他优抚支出</t>
  </si>
  <si>
    <t xml:space="preserve">  退役安置</t>
  </si>
  <si>
    <t xml:space="preserve">    退役士兵安置</t>
  </si>
  <si>
    <t xml:space="preserve">    其他退役安置支出</t>
  </si>
  <si>
    <t xml:space="preserve">  社会福利</t>
  </si>
  <si>
    <t xml:space="preserve">    儿童福利</t>
  </si>
  <si>
    <t xml:space="preserve">    老年福利</t>
  </si>
  <si>
    <t xml:space="preserve">    养老服务</t>
  </si>
  <si>
    <t xml:space="preserve">    其他社会福利支出</t>
  </si>
  <si>
    <t xml:space="preserve">  残疾人事业</t>
  </si>
  <si>
    <t xml:space="preserve">    残疾人康复</t>
  </si>
  <si>
    <t xml:space="preserve">    残疾人就业</t>
  </si>
  <si>
    <t xml:space="preserve">    残疾人生活和护理补贴</t>
  </si>
  <si>
    <t xml:space="preserve">    其他残疾人事业支出</t>
  </si>
  <si>
    <t xml:space="preserve">  最低生活保障</t>
  </si>
  <si>
    <t xml:space="preserve">    城市最低生活保障金支出</t>
  </si>
  <si>
    <t xml:space="preserve">  临时救助</t>
  </si>
  <si>
    <t xml:space="preserve">    临时救助支出</t>
  </si>
  <si>
    <t xml:space="preserve">  特困人员救助供养</t>
  </si>
  <si>
    <t xml:space="preserve">    城市特困人员救助供养支出</t>
  </si>
  <si>
    <t xml:space="preserve">  其他生活救助</t>
  </si>
  <si>
    <t xml:space="preserve">    其他城市生活救助</t>
  </si>
  <si>
    <t xml:space="preserve">  财政对基本养老保险基金的补助</t>
  </si>
  <si>
    <t xml:space="preserve">    财政对城乡居民基本养老保险基金的补助</t>
  </si>
  <si>
    <t xml:space="preserve">  退役军人管理事务</t>
  </si>
  <si>
    <t xml:space="preserve">    拥军优属</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</si>
  <si>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</si>
  <si>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</si>
  <si>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</si>
  <si>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</si>
  <si>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</si>
  <si>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</si>
  <si>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</si>
  <si>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</si>
  <si>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</si>
  <si>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</si>
  <si>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</si>
  <si>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</si>
  <si>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</si>
  <si>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</si>
  <si>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</si>
  <si>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</si>
  <si>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基本公共卫生服务</t>
  </si>
  <si>
    <t xml:space="preserve">    重大公共卫生服务</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</si>
  <si>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</si>
  <si>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</si>
  <si>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</si>
  <si>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</si>
  <si>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</si>
  <si>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</si>
  <si>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</si>
  <si>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</si>
  <si>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</si>
  <si>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医疗救助</t>
  </si>
  <si>
    <t xml:space="preserve">    城乡医疗救助</t>
  </si>
  <si>
    <t xml:space="preserve">    其他医疗救助支出</t>
  </si>
  <si>
    <t xml:space="preserve">  优抚对象医疗</t>
  </si>
  <si>
    <t xml:space="preserve">    优抚对象医疗补助</t>
  </si>
  <si>
    <t xml:space="preserve">  医疗保障管理事务</t>
  </si>
  <si>
    <t xml:space="preserve">    其他医疗保障管理事务支出</t>
  </si>
  <si>
    <t xml:space="preserve">  中医药事务</t>
  </si>
  <si>
    <t xml:space="preserve">    其他中医药事务支出</t>
  </si>
  <si>
    <t xml:space="preserve">  托育服务</t>
  </si>
  <si>
    <t xml:space="preserve">    其他托育服务支出</t>
  </si>
  <si>
    <t xml:space="preserve">  其他卫生健康支出(款)</t>
  </si>
  <si>
    <t xml:space="preserve">    其他卫生健康支出(项)</t>
  </si>
  <si>
    <t>节能环保支出</t>
  </si>
  <si>
    <t xml:space="preserve">  污染防治</t>
  </si>
  <si>
    <t xml:space="preserve">    大气</t>
  </si>
  <si>
    <t xml:space="preserve">    水体</t>
  </si>
  <si>
    <t xml:space="preserve">    土壤</t>
  </si>
  <si>
    <t xml:space="preserve">  森林保护修复</t>
  </si>
  <si>
    <t xml:space="preserve">    森林管护</t>
  </si>
  <si>
    <t xml:space="preserve">  能源节约利用(款)</t>
  </si>
  <si>
    <t xml:space="preserve">    能源节约利用(项)</t>
  </si>
  <si>
    <t>城乡社区支出</t>
  </si>
  <si>
    <t xml:space="preserve">  城乡社区管理事务</t>
  </si>
  <si>
    <t xml:space="preserve">    城管执法</t>
  </si>
  <si>
    <t xml:space="preserve">    其他城乡社区管理事务支出</t>
  </si>
  <si>
    <t xml:space="preserve">  城乡社区规划与管理(款)</t>
  </si>
  <si>
    <t xml:space="preserve">    城乡社区规划与管理(项)</t>
  </si>
  <si>
    <t xml:space="preserve">  城乡社区公共设施</t>
  </si>
  <si>
    <t xml:space="preserve">    其他城乡社区公共设施支出</t>
  </si>
  <si>
    <t xml:space="preserve">  城乡社区环境卫生(款)</t>
  </si>
  <si>
    <t xml:space="preserve">    城乡社区环境卫生(项)</t>
  </si>
  <si>
    <t xml:space="preserve">  其他城乡社区支出(款)</t>
  </si>
  <si>
    <t xml:space="preserve">    其他城乡社区支出(项)</t>
  </si>
  <si>
    <t>农林水支出</t>
  </si>
  <si>
    <t xml:space="preserve">  农业农村</t>
  </si>
  <si>
    <t xml:space="preserve">    科技转化与推广服务</t>
  </si>
  <si>
    <t xml:space="preserve">    病虫害控制</t>
  </si>
  <si>
    <t xml:space="preserve">    稳定农民收入补贴</t>
  </si>
  <si>
    <t xml:space="preserve">    农业生产发展</t>
  </si>
  <si>
    <t xml:space="preserve">    农村社会事业</t>
  </si>
  <si>
    <t xml:space="preserve">    耕地建设与利用</t>
  </si>
  <si>
    <t xml:space="preserve">    其他农业农村支出</t>
  </si>
  <si>
    <t xml:space="preserve">  林业和草原</t>
  </si>
  <si>
    <t xml:space="preserve">    事业机构</t>
  </si>
  <si>
    <t xml:space="preserve">    森林资源培育</t>
  </si>
  <si>
    <t xml:space="preserve">    森林生态效益补偿</t>
  </si>
  <si>
    <t xml:space="preserve">    林业草原防灾减灾</t>
  </si>
  <si>
    <t xml:space="preserve">    其他林业和草原支出</t>
  </si>
  <si>
    <t xml:space="preserve">  水利</t>
  </si>
  <si>
    <t xml:space="preserve">    水利工程建设</t>
  </si>
  <si>
    <t xml:space="preserve">    抗旱</t>
  </si>
  <si>
    <t xml:space="preserve">    农村水利</t>
  </si>
  <si>
    <t xml:space="preserve">    水利建设征地及移民支出</t>
  </si>
  <si>
    <t xml:space="preserve">    农村供水</t>
  </si>
  <si>
    <t xml:space="preserve">    其他水利支出</t>
  </si>
  <si>
    <t xml:space="preserve">  巩固脱贫攻坚成果衔接乡村振兴</t>
  </si>
  <si>
    <t xml:space="preserve">    农村基础设施建设</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</si>
  <si>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</si>
  <si>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</si>
  <si>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</si>
  <si>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</si>
  <si>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农村综合改革示范试点补助</t>
  </si>
  <si>
    <t xml:space="preserve">    其他农村综合改革支出</t>
  </si>
  <si>
    <t xml:space="preserve">  普惠金融发展支出</t>
  </si>
  <si>
    <t xml:space="preserve">    农业保险保费补贴</t>
  </si>
  <si>
    <t xml:space="preserve">  其他农林水支出(款)</t>
  </si>
  <si>
    <t xml:space="preserve">    其他农林水支出(项)</t>
  </si>
  <si>
    <t>交通运输支出</t>
  </si>
  <si>
    <t xml:space="preserve">  公路水路运输</t>
  </si>
  <si>
    <t xml:space="preserve">    公路建设</t>
  </si>
  <si>
    <t xml:space="preserve">    公路养护</t>
  </si>
  <si>
    <t xml:space="preserve">  其他交通运输支出(款)</t>
  </si>
  <si>
    <t xml:space="preserve">    其他交通运输支出(项)</t>
  </si>
  <si>
    <t>资源勘探工业信息等支出</t>
  </si>
  <si>
    <t xml:space="preserve">  制造业</t>
  </si>
  <si>
    <t xml:space="preserve">    其他制造业支出</t>
  </si>
  <si>
    <t xml:space="preserve">  工业和信息产业</t>
  </si>
  <si>
    <t xml:space="preserve">    其他工业和信息产业支出</t>
  </si>
  <si>
    <t xml:space="preserve">  国有资产监管</t>
  </si>
  <si>
    <t xml:space="preserve">  支持中小企业发展和管理支出</t>
  </si>
  <si>
    <t xml:space="preserve">    其他支持中小企业发展和管理支出</t>
  </si>
  <si>
    <t>商业服务业等支出</t>
  </si>
  <si>
    <t xml:space="preserve">  商业流通事务</t>
  </si>
  <si>
    <t xml:space="preserve">    其他商业流通事务支出</t>
  </si>
  <si>
    <t xml:space="preserve">  其他商业服务业等支出(款)</t>
  </si>
  <si>
    <t xml:space="preserve">    其他商业服务业等支出(项)</t>
  </si>
  <si>
    <t xml:space="preserve">  涉外发展服务支出</t>
  </si>
  <si>
    <t xml:space="preserve">    其他涉外发展服务支出</t>
  </si>
  <si>
    <t>金融支出</t>
  </si>
  <si>
    <t xml:space="preserve">  金融发展支出</t>
  </si>
  <si>
    <t xml:space="preserve">    利息费用补贴支出</t>
  </si>
  <si>
    <t>自然资源海洋气象等支出</t>
  </si>
  <si>
    <t xml:space="preserve">  自然资源事务</t>
  </si>
  <si>
    <t xml:space="preserve">    自然资源利用与保护</t>
  </si>
  <si>
    <t xml:space="preserve">    其他自然资源事务支出</t>
  </si>
  <si>
    <t>住房保障支出</t>
  </si>
  <si>
    <t xml:space="preserve">  保障性安居工程支出</t>
  </si>
  <si>
    <t xml:space="preserve">    棚户区改造</t>
  </si>
  <si>
    <t xml:space="preserve">    农村危房改造</t>
  </si>
  <si>
    <t xml:space="preserve">    公共租赁住房</t>
  </si>
  <si>
    <t xml:space="preserve">    保障性住房租金补贴</t>
  </si>
  <si>
    <t xml:space="preserve">    老旧小区改造</t>
  </si>
  <si>
    <t xml:space="preserve">    配租型住房保障</t>
  </si>
  <si>
    <t xml:space="preserve">    其他保障性安居工程支出</t>
  </si>
  <si>
    <t xml:space="preserve">  住房改革支出</t>
  </si>
  <si>
    <t xml:space="preserve">    住房公积金</t>
  </si>
  <si>
    <t>灾害防治及应急管理支出</t>
  </si>
  <si>
    <t xml:space="preserve">  应急管理事务</t>
  </si>
  <si>
    <t xml:space="preserve">    安全监管</t>
  </si>
  <si>
    <t xml:space="preserve">    其他应急管理支出</t>
  </si>
  <si>
    <t xml:space="preserve">  消防救援事务</t>
  </si>
  <si>
    <t xml:space="preserve">    消防应急救援</t>
  </si>
  <si>
    <t xml:space="preserve">  自然灾害防治</t>
  </si>
  <si>
    <t xml:space="preserve">    地质灾害防治</t>
  </si>
  <si>
    <t xml:space="preserve">  自然灾害救灾及恢复重建支出</t>
  </si>
  <si>
    <t xml:space="preserve">    自然灾害救灾补助</t>
  </si>
  <si>
    <t xml:space="preserve">  其他灾害防治及应急管理支出(款)</t>
  </si>
  <si>
    <t xml:space="preserve">    其他灾害防治及应急管理支出(项)</t>
  </si>
  <si>
    <t>债务付息支出</t>
  </si>
  <si>
    <t xml:space="preserve">  地方政府一般债务付息支出</t>
  </si>
  <si>
    <t xml:space="preserve">    地方政府一般债券付息支出</t>
  </si>
  <si>
    <t>债务发行费用支出</t>
  </si>
  <si>
    <t xml:space="preserve">  地方政府一般债务发行费用支出(款)</t>
  </si>
  <si>
    <t xml:space="preserve">    地方政府一般债务发行费用支出(项)</t>
  </si>
  <si>
    <t>表五  2025年鱼峰区一般公共预算基本支出（经济分类）决算表</t>
  </si>
  <si>
    <t>机关资本性支出</t>
  </si>
  <si>
    <t xml:space="preserve">  资本性支出</t>
  </si>
  <si>
    <t xml:space="preserve">  其他对个人和家庭的补助</t>
  </si>
  <si>
    <t>表六  2025年鱼峰区一般公共预算转移性收支决算表</t>
  </si>
  <si>
    <t>收   入</t>
  </si>
  <si>
    <t>支   出</t>
  </si>
  <si>
    <t>转移性收入合计</t>
  </si>
  <si>
    <t>转移性支出合计</t>
  </si>
  <si>
    <t>一、上解上级支出</t>
  </si>
  <si>
    <t>（一）返还性收入</t>
  </si>
  <si>
    <t xml:space="preserve">  体制上解支出</t>
  </si>
  <si>
    <t xml:space="preserve">    成品油税费改革税收返还收入</t>
  </si>
  <si>
    <t xml:space="preserve">  专项上解支出</t>
  </si>
  <si>
    <t xml:space="preserve">    增值税税收返还收入</t>
  </si>
  <si>
    <t>二、债务还本支出</t>
  </si>
  <si>
    <t xml:space="preserve">    其他返还性收入</t>
  </si>
  <si>
    <t>三、调出资金</t>
  </si>
  <si>
    <t>（二）一般性转移支付收入</t>
  </si>
  <si>
    <t>四、安排预算稳定调节基金</t>
  </si>
  <si>
    <t xml:space="preserve">    体制补助收入</t>
  </si>
  <si>
    <t>五、年终结余</t>
  </si>
  <si>
    <t xml:space="preserve">    均衡性转移支付收入</t>
  </si>
  <si>
    <t xml:space="preserve">  减:结转下年的支出</t>
  </si>
  <si>
    <t xml:space="preserve">    县级基本财力保障机制奖补资金收入</t>
  </si>
  <si>
    <t xml:space="preserve">  净结余</t>
  </si>
  <si>
    <t xml:space="preserve">    结算补助收入</t>
  </si>
  <si>
    <t>六、待偿债再融资一般债券结余</t>
  </si>
  <si>
    <t xml:space="preserve">    产粮(油)大县奖励资金收入</t>
  </si>
  <si>
    <t xml:space="preserve">    固定数额补助收入</t>
  </si>
  <si>
    <t xml:space="preserve">    巩固脱贫攻坚成果衔接乡村振兴转移支付收入</t>
  </si>
  <si>
    <t xml:space="preserve">    一般公共服务同财政事权转移支付收入  </t>
  </si>
  <si>
    <t xml:space="preserve">    公共安全共同财政事权转移支付收入  </t>
  </si>
  <si>
    <t xml:space="preserve">    教育共同财政事权转移支付收入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</si>
  <si>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</si>
  <si>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</si>
  <si>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</si>
  <si>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</si>
  <si>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</si>
  <si>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</si>
  <si>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</si>
  <si>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住房保障共同财政事权转移支付收入  </t>
  </si>
  <si>
    <t xml:space="preserve">    灾害防治及应急管理共同财政事权转移支付收入  </t>
  </si>
  <si>
    <t xml:space="preserve">    增值税留抵退税转移支付收入</t>
  </si>
  <si>
    <t xml:space="preserve">    其他退税减税降费转移支付收入</t>
  </si>
  <si>
    <t xml:space="preserve">    补充县区财力转移支付收入</t>
  </si>
  <si>
    <t xml:space="preserve">    其他一般性转移支付收入</t>
  </si>
  <si>
    <t>（三）专项转移支付收入</t>
  </si>
  <si>
    <t xml:space="preserve">    一般公共服务</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</si>
  <si>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</si>
  <si>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</si>
  <si>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</si>
  <si>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</si>
  <si>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</si>
  <si>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</si>
  <si>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</si>
  <si>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</si>
  <si>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</si>
  <si>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</si>
  <si>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</si>
  <si>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</si>
  <si>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灾害防治及应急管理</t>
  </si>
  <si>
    <t xml:space="preserve">    其他收入</t>
  </si>
  <si>
    <t>二、待偿债再融资一般债券上年结余</t>
  </si>
  <si>
    <t>三、上年结余收入</t>
  </si>
  <si>
    <t>四、债务转贷收入</t>
  </si>
  <si>
    <t xml:space="preserve">    地方政府一般债务转贷收入</t>
  </si>
  <si>
    <t xml:space="preserve">    地方政府其他一般债务转贷收入</t>
  </si>
  <si>
    <t>五、动用预算稳定调节基金</t>
  </si>
  <si>
    <t>表七  2025年鱼峰区政府性基金预算收支决算表</t>
  </si>
  <si>
    <t>一、专项债务对应项目专项收入</t>
  </si>
  <si>
    <t>一、文化旅游体育与传媒支出</t>
  </si>
  <si>
    <t>二、城乡社区支出</t>
  </si>
  <si>
    <t>三、农林水支出</t>
  </si>
  <si>
    <t>四、资源勘探工业信息等支出</t>
  </si>
  <si>
    <t>五、其他支出</t>
  </si>
  <si>
    <t>六、债务付息支出</t>
  </si>
  <si>
    <t>七、债务发行费用支出</t>
  </si>
  <si>
    <t>政府性基金预算收入合计</t>
  </si>
  <si>
    <t>政府性基金预算支出合计</t>
  </si>
  <si>
    <t>二、调出资金</t>
  </si>
  <si>
    <t>三、年终结余</t>
  </si>
  <si>
    <t>四、债务还本支出</t>
  </si>
  <si>
    <t xml:space="preserve">    超长期特别国债转移支付收入</t>
  </si>
  <si>
    <t>三、调入资金</t>
  </si>
  <si>
    <t>表八  2025年鱼峰区政府性基金预算本级支出决算表</t>
  </si>
  <si>
    <t>单位:万元</t>
  </si>
  <si>
    <t>政府性基金预算支出</t>
  </si>
  <si>
    <t xml:space="preserve">  国家电影事业发展专项资金安排的支出</t>
  </si>
  <si>
    <t xml:space="preserve">    资助国产影片放映</t>
  </si>
  <si>
    <t xml:space="preserve">    其他国家电影事业发展专项资金支出</t>
  </si>
  <si>
    <t xml:space="preserve">  旅游发展基金支出</t>
  </si>
  <si>
    <t xml:space="preserve">    地方旅游开发项目补助</t>
  </si>
  <si>
    <t xml:space="preserve">  国有土地使用权出让收入安排的支出</t>
  </si>
  <si>
    <t xml:space="preserve">    征地和拆迁补偿支出</t>
  </si>
  <si>
    <t xml:space="preserve">    土地开发支出</t>
  </si>
  <si>
    <t xml:space="preserve">    农村基础设施建设支出</t>
  </si>
  <si>
    <t xml:space="preserve">    补助被征地农民支出</t>
  </si>
  <si>
    <t xml:space="preserve">    农业农村生态环境支出</t>
  </si>
  <si>
    <t xml:space="preserve">    其他国有土地使用权出让收入安排的支出</t>
  </si>
  <si>
    <t xml:space="preserve">  国有土地使用权出让收入对应专项债务收入安排的支出  </t>
  </si>
  <si>
    <t xml:space="preserve">    城市建设支出  </t>
  </si>
  <si>
    <t xml:space="preserve">    其他国有土地使用权出让收入对应专项债务收入安排的支出  </t>
  </si>
  <si>
    <t xml:space="preserve">  超长期特别国债安排的支出</t>
  </si>
  <si>
    <t xml:space="preserve">    城乡社区公共设施</t>
  </si>
  <si>
    <t xml:space="preserve">  大中型水库库区基金安排的支出</t>
  </si>
  <si>
    <t xml:space="preserve">    其他大中型水库库区基金支出</t>
  </si>
  <si>
    <t xml:space="preserve">  大中型水库移民后期扶持基金支出</t>
  </si>
  <si>
    <t xml:space="preserve">    移民补助</t>
  </si>
  <si>
    <t xml:space="preserve">    基础设施建设和经济发展</t>
  </si>
  <si>
    <t xml:space="preserve">    制造业</t>
  </si>
  <si>
    <t xml:space="preserve">  其他政府性基金及对应专项债务收入安排的支出</t>
  </si>
  <si>
    <t xml:space="preserve">    其他地方自行试点项目收益专项债券收入安排的支出  </t>
  </si>
  <si>
    <t xml:space="preserve">  彩票公益金安排的支出</t>
  </si>
  <si>
    <t xml:space="preserve">    用于社会福利的彩票公益金支出</t>
  </si>
  <si>
    <t xml:space="preserve">    用于体育事业的彩票公益金支出</t>
  </si>
  <si>
    <t xml:space="preserve">    用于残疾人事业的彩票公益金支出</t>
  </si>
  <si>
    <t xml:space="preserve">  超长期特别国债安排的其他支出</t>
  </si>
  <si>
    <t xml:space="preserve">    其他支出</t>
  </si>
  <si>
    <t xml:space="preserve">  地方政府专项债务付息支出</t>
  </si>
  <si>
    <t xml:space="preserve">    国有土地使用权出让金债务付息支出</t>
  </si>
  <si>
    <t xml:space="preserve">    其他地方自行试点项目收益专项债券付息支出</t>
  </si>
  <si>
    <t xml:space="preserve">  地方政府专项债务发行费用支出</t>
  </si>
  <si>
    <t xml:space="preserve">    国有土地使用权出让金债务发行费用支出</t>
  </si>
  <si>
    <t xml:space="preserve">    其他地方自行试点项目收益专项债券发行费用支出</t>
  </si>
  <si>
    <t>表九  2025年鱼峰区政府性基金转移支付决算表</t>
  </si>
  <si>
    <t>项目</t>
  </si>
  <si>
    <t xml:space="preserve">  政府性基金上级补助收入</t>
  </si>
  <si>
    <t xml:space="preserve">  政府性基金预算上解上级支出</t>
  </si>
  <si>
    <t xml:space="preserve">  专项债务转贷收入</t>
  </si>
  <si>
    <t xml:space="preserve">  政府性基金预算调出资金</t>
  </si>
  <si>
    <t xml:space="preserve">  上年结余收入</t>
  </si>
  <si>
    <t xml:space="preserve">  专项债务还本支出</t>
  </si>
  <si>
    <t xml:space="preserve">  调入资金</t>
  </si>
  <si>
    <t xml:space="preserve">  待偿债再融资专项债券结余</t>
  </si>
  <si>
    <t xml:space="preserve">  年终结余</t>
  </si>
  <si>
    <t>表十  2025年鱼峰区国有资本经营预算收支决算表</t>
  </si>
  <si>
    <t>一、利润收入</t>
  </si>
  <si>
    <t>一、解决历史遗留问题及改革成本支出</t>
  </si>
  <si>
    <t>国有资本经营预算收入合计</t>
  </si>
  <si>
    <t>国有资本经营预算支出合计</t>
  </si>
  <si>
    <t>一、调出资金</t>
  </si>
  <si>
    <t>二、年终结余</t>
  </si>
  <si>
    <t>表十一  2025年鱼峰区国有资本经营预算本级支出决算表</t>
  </si>
  <si>
    <t>国有资本经营预算支出</t>
  </si>
  <si>
    <t xml:space="preserve">  解决历史遗留问题及改革成本支出</t>
  </si>
  <si>
    <t xml:space="preserve">    “三供一业”移交补助支出</t>
  </si>
  <si>
    <t xml:space="preserve">    国有企业退休人员社会化管理补助支出</t>
  </si>
  <si>
    <t xml:space="preserve">    其他解决历史遗留问题及改革成本支出</t>
  </si>
  <si>
    <t>表十二  2025年鱼峰区对下安排转移支付的应当公开国有资本经营预算转移支付决算表</t>
  </si>
  <si>
    <t>决算数</t>
  </si>
  <si>
    <t>国有资本经营预算收入</t>
  </si>
  <si>
    <t>国有资本经营预算上级补助收入</t>
  </si>
  <si>
    <t>国有资本经营预算补助下级支出</t>
  </si>
  <si>
    <t>国有资本经营预算下级上解收入</t>
  </si>
  <si>
    <t>国有资本经营预算上解上级支出</t>
  </si>
  <si>
    <t>国有资本经营预算上年结余</t>
  </si>
  <si>
    <t>国有资本经营预算调出资金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</si>
  <si>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</si>
  <si>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</si>
  <si>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</si>
  <si>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</si>
  <si>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</si>
  <si>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收  入  总  计</t>
  </si>
  <si>
    <t>支  出  总  计</t>
  </si>
  <si>
    <t xml:space="preserve"> 鱼峰区无对下安排转移支付的应当公开国有资本经营预算转移支付</t>
  </si>
  <si>
    <t>表十三 2025年鱼峰区社会保险基金预算收支决算表</t>
  </si>
  <si>
    <t>收    入</t>
  </si>
  <si>
    <t>支    出</t>
  </si>
  <si>
    <t>一、收入合计</t>
  </si>
  <si>
    <t>二、支出合计</t>
  </si>
  <si>
    <t>（一）城乡居民基本养老保险基金</t>
  </si>
  <si>
    <t xml:space="preserve">   其中:社会保险费收入</t>
  </si>
  <si>
    <t xml:space="preserve">   其中:社会保险待遇支出</t>
  </si>
  <si>
    <t xml:space="preserve">        财政补贴收入</t>
  </si>
  <si>
    <t xml:space="preserve">        转移支出</t>
  </si>
  <si>
    <t xml:space="preserve">        利息收入</t>
  </si>
  <si>
    <t xml:space="preserve">        其他支出</t>
  </si>
  <si>
    <t xml:space="preserve">        委托投资收益</t>
  </si>
  <si>
    <t>（二）机关事业单位基本养老保险基金</t>
  </si>
  <si>
    <t xml:space="preserve">        转移收入</t>
  </si>
  <si>
    <t xml:space="preserve">        其他收入</t>
  </si>
  <si>
    <t>三、本年收支结余合计</t>
  </si>
  <si>
    <t>四、年末滚存结余合计</t>
  </si>
  <si>
    <t>表十四 2025年鱼峰区地方政府债务限额及余额情况表</t>
  </si>
  <si>
    <t>地区</t>
  </si>
  <si>
    <t>2025年地方政府债务限额</t>
  </si>
  <si>
    <t>2025年地方政府债务余额决算数</t>
  </si>
  <si>
    <t>合计</t>
  </si>
  <si>
    <t>一般债务</t>
  </si>
  <si>
    <t>专项债务</t>
  </si>
  <si>
    <t>公式</t>
  </si>
  <si>
    <t>A=B+C</t>
  </si>
  <si>
    <t>B</t>
  </si>
  <si>
    <t>C</t>
  </si>
  <si>
    <t>D=E+F</t>
  </si>
  <si>
    <t>E</t>
  </si>
  <si>
    <t>F</t>
  </si>
  <si>
    <t>鱼峰区</t>
  </si>
  <si>
    <t>表十五  2025年鱼峰区一般公共预算“三公”经费决算表</t>
  </si>
  <si>
    <t>“三公”经费合计</t>
  </si>
  <si>
    <t>一、因公出国（境）费用</t>
  </si>
  <si>
    <t>二、公务接待费</t>
  </si>
  <si>
    <t>三、公务用车购置及运行维护费</t>
  </si>
  <si>
    <t xml:space="preserve">      公务用车购置</t>
  </si>
  <si>
    <t xml:space="preserve">      公务用车运行维护费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</si>
</sst>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3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quot;$&quot;\ * #,##0_-;_-&quot;$&quot;\ * #,##0\-;_-&quot;$&quot;\ * &quot;-&quot;_-;_-@_-"/>
    <numFmt numFmtId="178" formatCode="\$#,##0;\(\$#,##0\)"/>
    <numFmt numFmtId="179" formatCode="&quot;$&quot;\ #,##0_-;[Red]&quot;$&quot;\ #,##0\-"/>
    <numFmt numFmtId="180" formatCode="_(&quot;$&quot;* #,##0_);_(&quot;$&quot;* \(#,##0\);_(&quot;$&quot;* &quot;-&quot;_);_(@_)"/>
    <numFmt numFmtId="181" formatCode="#,##0;\(#,##0\)"/>
    <numFmt numFmtId="182" formatCode="_(&quot;$&quot;* #,##0.00_);_(&quot;$&quot;* \(#,##0.00\);_(&quot;$&quot;* &quot;-&quot;??_);_(@_)"/>
    <numFmt numFmtId="183" formatCode="#,##0;\-#,##0;&quot;-&quot;"/>
    <numFmt numFmtId="184" formatCode="_-* #,##0.00_-;\-* #,##0.00_-;_-* &quot;-&quot;??_-;_-@_-"/>
    <numFmt numFmtId="185" formatCode="_-&quot;$&quot;* #,##0_-;\-&quot;$&quot;* #,##0_-;_-&quot;$&quot;* &quot;-&quot;_-;_-@_-"/>
    <numFmt numFmtId="186" formatCode="_-&quot;$&quot;\ * #,##0.00_-;_-&quot;$&quot;\ * #,##0.00\-;_-&quot;$&quot;\ * &quot;-&quot;??_-;_-@_-"/>
    <numFmt numFmtId="187" formatCode="\$#,##0.00;\(\$#,##0.00\)"/>
    <numFmt numFmtId="188" formatCode="#,##0.0_);\(#,##0.0\)"/>
    <numFmt numFmtId="189" formatCode="&quot;$&quot;#,##0_);[Red]\(&quot;$&quot;#,##0\)"/>
    <numFmt numFmtId="190" formatCode="&quot;$&quot;#,##0.00_);[Red]\(&quot;$&quot;#,##0.00\)"/>
    <numFmt numFmtId="191" formatCode="&quot;$&quot;\ #,##0.00_-;[Red]&quot;$&quot;\ #,##0.00\-"/>
    <numFmt numFmtId="192" formatCode="#\ ??/??"/>
    <numFmt numFmtId="193" formatCode="yyyy&quot;年&quot;m&quot;月&quot;d&quot;日&quot;;@"/>
    <numFmt numFmtId="194" formatCode="_-* #,##0&quot;$&quot;_-;\-* #,##0&quot;$&quot;_-;_-* &quot;-&quot;&quot;$&quot;_-;_-@_-"/>
    <numFmt numFmtId="195" formatCode="0.0"/>
    <numFmt numFmtId="196" formatCode="_-* #,##0_$_-;\-* #,##0_$_-;_-* &quot;-&quot;_$_-;_-@_-"/>
    <numFmt numFmtId="197" formatCode="_-* #,##0.00_$_-;\-* #,##0.00_$_-;_-* &quot;-&quot;??_$_-;_-@_-"/>
    <numFmt numFmtId="198" formatCode="_-* #,##0.00&quot;$&quot;_-;\-* #,##0.00&quot;$&quot;_-;_-* &quot;-&quot;??&quot;$&quot;_-;_-@_-"/>
    <numFmt numFmtId="199" formatCode="* #,##0.00;* \-#,##0.00;* &quot;-&quot;??;@"/>
    <numFmt numFmtId="200" formatCode="0;_琀"/>
    <numFmt numFmtId="201" formatCode="0.0_ "/>
    <numFmt numFmtId="202" formatCode="#,##0_ "/>
    <numFmt numFmtId="203" formatCode="#,##0_ ;[Red]\-#,##0\ "/>
    <numFmt numFmtId="204" formatCode="0_ "/>
    <numFmt numFmtId="205" formatCode="#,##0_);[Red]\(#,##0\)"/>
    <numFmt numFmtId="206" formatCode="0.0%"/>
  </numFmts>
  <fonts count="115">
    <font>
      <sz val="12"/>
      <name val="宋体"/>
      <charset val="134"/>
    </font>
    <font>
      <b/>
      <sz val="16"/>
      <name val="宋体"/>
      <charset val="134"/>
    </font>
    <font>
      <sz val="11"/>
      <name val="宋体"/>
      <charset val="134"/>
    </font>
    <font>
      <b/>
      <sz val="12"/>
      <name val="宋体"/>
      <charset val="134"/>
    </font>
    <font>
      <b/>
      <sz val="11"/>
      <color indexed="8"/>
      <name val="宋体"/>
      <charset val="134"/>
      <scheme val="major"/>
    </font>
    <font>
      <b/>
      <sz val="18"/>
      <name val="宋体"/>
      <charset val="134"/>
    </font>
    <font>
      <b/>
      <sz val="11"/>
      <name val="宋体"/>
      <charset val="134"/>
    </font>
    <font>
      <sz val="10.5"/>
      <name val="宋体"/>
      <charset val="134"/>
    </font>
    <font>
      <sz val="10"/>
      <name val="宋体"/>
      <charset val="134"/>
    </font>
    <font>
      <b/>
      <sz val="10"/>
      <name val="宋体"/>
      <charset val="134"/>
    </font>
    <font>
      <sz val="11"/>
      <color indexed="8"/>
      <name val="宋体"/>
      <charset val="134"/>
      <scheme val="major"/>
    </font>
    <font>
      <sz val="11"/>
      <color theme="1"/>
      <name val="宋体"/>
      <charset val="134"/>
      <scheme val="minor"/>
    </font>
    <font>
      <sz val="12"/>
      <color rgb="FFFF0000"/>
      <name val="宋体"/>
      <charset val="134"/>
    </font>
    <font>
      <sz val="11"/>
      <color indexed="8"/>
      <name val="宋体"/>
      <charset val="134"/>
    </font>
    <font>
      <b/>
      <sz val="16"/>
      <color indexed="8"/>
      <name val="宋体"/>
      <charset val="134"/>
      <scheme val="major"/>
    </font>
    <font>
      <sz val="10"/>
      <color indexed="8"/>
      <name val="Arial"/>
      <charset val="0"/>
    </font>
    <font>
      <b/>
      <sz val="10"/>
      <color indexed="8"/>
      <name val="Arial"/>
      <charset val="0"/>
    </font>
    <font>
      <b/>
      <sz val="11"/>
      <name val="宋体"/>
      <charset val="134"/>
      <scheme val="major"/>
    </font>
    <font>
      <sz val="11"/>
      <color indexed="8"/>
      <name val="Arial"/>
      <charset val="0"/>
    </font>
    <font>
      <sz val="10.5"/>
      <color indexed="8"/>
      <name val="宋体"/>
      <charset val="134"/>
      <scheme val="major"/>
    </font>
    <font>
      <sz val="18"/>
      <name val="方正小标宋简体"/>
      <charset val="134"/>
    </font>
    <font>
      <sz val="22"/>
      <name val="方正小标宋简体"/>
      <charset val="134"/>
    </font>
    <font>
      <sz val="12"/>
      <name val="方正小标宋简体"/>
      <charset val="134"/>
    </font>
    <font>
      <b/>
      <sz val="20"/>
      <name val="方正小标宋简体"/>
      <charset val="134"/>
    </font>
    <font>
      <sz val="20"/>
      <name val="方正小标宋简体"/>
      <charset val="134"/>
    </font>
    <font>
      <sz val="16"/>
      <name val="仿宋_GB2312"/>
      <charset val="134"/>
    </font>
    <font>
      <sz val="15"/>
      <name val="Times New Roman"/>
      <charset val="134"/>
    </font>
    <font>
      <sz val="15"/>
      <name val="宋体"/>
      <charset val="134"/>
    </font>
    <font>
      <sz val="15"/>
      <name val="方正仿宋_GBK"/>
      <charset val="134"/>
    </font>
    <font>
      <sz val="12"/>
      <name val="Times New Roman"/>
      <charset val="0"/>
    </font>
    <font>
      <u/>
      <sz val="12"/>
      <color indexed="30"/>
      <name val="Times New Roman"/>
      <charset val="0"/>
    </font>
    <font>
      <u/>
      <sz val="12"/>
      <color indexed="25"/>
      <name val="Times New Roman"/>
      <charset val="0"/>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color indexed="20"/>
      <name val="宋体"/>
      <charset val="134"/>
    </font>
    <font>
      <sz val="12"/>
      <color indexed="17"/>
      <name val="宋体"/>
      <charset val="134"/>
    </font>
    <font>
      <sz val="11"/>
      <color indexed="42"/>
      <name val="宋体"/>
      <charset val="134"/>
    </font>
    <font>
      <b/>
      <sz val="10"/>
      <name val="Tms Rmn"/>
      <charset val="0"/>
    </font>
    <font>
      <sz val="12"/>
      <color indexed="8"/>
      <name val="宋体"/>
      <charset val="134"/>
    </font>
    <font>
      <sz val="12"/>
      <color indexed="9"/>
      <name val="宋体"/>
      <charset val="134"/>
    </font>
    <font>
      <sz val="10"/>
      <name val="Arial"/>
      <charset val="0"/>
    </font>
    <font>
      <sz val="12"/>
      <color indexed="17"/>
      <name val="仿宋_GB2312"/>
      <charset val="134"/>
    </font>
    <font>
      <sz val="12"/>
      <color indexed="20"/>
      <name val="楷体_GB2312"/>
      <charset val="134"/>
    </font>
    <font>
      <b/>
      <sz val="10"/>
      <name val="Arial"/>
      <charset val="0"/>
    </font>
    <font>
      <sz val="12"/>
      <color indexed="8"/>
      <name val="楷体_GB2312"/>
      <charset val="134"/>
    </font>
    <font>
      <b/>
      <sz val="18"/>
      <color indexed="62"/>
      <name val="宋体"/>
      <charset val="134"/>
    </font>
    <font>
      <sz val="10.5"/>
      <color indexed="20"/>
      <name val="宋体"/>
      <charset val="134"/>
    </font>
    <font>
      <sz val="10"/>
      <name val="Helv"/>
      <charset val="0"/>
    </font>
    <font>
      <sz val="10"/>
      <name val="MS Sans Serif"/>
      <charset val="0"/>
    </font>
    <font>
      <u/>
      <sz val="12"/>
      <color indexed="12"/>
      <name val="宋体"/>
      <charset val="134"/>
    </font>
    <font>
      <sz val="10"/>
      <name val="Geneva"/>
      <charset val="0"/>
    </font>
    <font>
      <sz val="11"/>
      <name val="ＭＳ Ｐゴシック"/>
      <charset val="134"/>
    </font>
    <font>
      <sz val="12"/>
      <color indexed="9"/>
      <name val="楷体_GB2312"/>
      <charset val="134"/>
    </font>
    <font>
      <sz val="12"/>
      <color indexed="17"/>
      <name val="楷体_GB2312"/>
      <charset val="134"/>
    </font>
    <font>
      <b/>
      <sz val="18"/>
      <color indexed="49"/>
      <name val="宋体"/>
      <charset val="134"/>
    </font>
    <font>
      <sz val="10"/>
      <name val="Times New Roman"/>
      <charset val="0"/>
    </font>
    <font>
      <sz val="10.5"/>
      <color indexed="17"/>
      <name val="宋体"/>
      <charset val="134"/>
    </font>
    <font>
      <b/>
      <sz val="15"/>
      <color indexed="56"/>
      <name val="楷体_GB2312"/>
      <charset val="134"/>
    </font>
    <font>
      <b/>
      <sz val="18"/>
      <name val="Arial"/>
      <charset val="0"/>
    </font>
    <font>
      <sz val="7"/>
      <name val="Small Fonts"/>
      <charset val="0"/>
    </font>
    <font>
      <sz val="12"/>
      <color indexed="16"/>
      <name val="宋体"/>
      <charset val="134"/>
    </font>
    <font>
      <b/>
      <sz val="14"/>
      <name val="楷体"/>
      <charset val="134"/>
    </font>
    <font>
      <sz val="12"/>
      <color indexed="10"/>
      <name val="楷体_GB2312"/>
      <charset val="134"/>
    </font>
    <font>
      <sz val="10"/>
      <color indexed="20"/>
      <name val="Arial"/>
      <charset val="0"/>
    </font>
    <font>
      <i/>
      <sz val="12"/>
      <color indexed="23"/>
      <name val="楷体_GB2312"/>
      <charset val="134"/>
    </font>
    <font>
      <sz val="11"/>
      <color indexed="54"/>
      <name val="宋体"/>
      <charset val="134"/>
    </font>
    <font>
      <sz val="9"/>
      <color indexed="20"/>
      <name val="宋体"/>
      <charset val="134"/>
    </font>
    <font>
      <sz val="11"/>
      <color indexed="9"/>
      <name val="Calibri"/>
      <charset val="0"/>
    </font>
    <font>
      <sz val="8"/>
      <name val="Times New Roman"/>
      <charset val="0"/>
    </font>
    <font>
      <sz val="12"/>
      <name val="Helv"/>
      <charset val="0"/>
    </font>
    <font>
      <sz val="10"/>
      <name val="楷体"/>
      <charset val="134"/>
    </font>
    <font>
      <b/>
      <sz val="11"/>
      <color indexed="49"/>
      <name val="宋体"/>
      <charset val="134"/>
    </font>
    <font>
      <b/>
      <sz val="9"/>
      <name val="Arial"/>
      <charset val="0"/>
    </font>
    <font>
      <sz val="12"/>
      <name val="Arial"/>
      <charset val="0"/>
    </font>
    <font>
      <sz val="8"/>
      <name val="Arial"/>
      <charset val="0"/>
    </font>
    <font>
      <b/>
      <sz val="12"/>
      <name val="Arial"/>
      <charset val="0"/>
    </font>
    <font>
      <sz val="12"/>
      <name val="官帕眉"/>
      <charset val="134"/>
    </font>
    <font>
      <sz val="12"/>
      <color indexed="9"/>
      <name val="Helv"/>
      <charset val="0"/>
    </font>
    <font>
      <b/>
      <sz val="10"/>
      <name val="MS Sans Serif"/>
      <charset val="0"/>
    </font>
    <font>
      <sz val="10"/>
      <color indexed="8"/>
      <name val="MS Sans Serif"/>
      <charset val="0"/>
    </font>
    <font>
      <sz val="12"/>
      <name val="바탕체"/>
      <charset val="134"/>
    </font>
    <font>
      <b/>
      <sz val="15"/>
      <color indexed="49"/>
      <name val="宋体"/>
      <charset val="134"/>
    </font>
    <font>
      <b/>
      <sz val="13"/>
      <color indexed="56"/>
      <name val="楷体_GB2312"/>
      <charset val="134"/>
    </font>
    <font>
      <b/>
      <sz val="13"/>
      <color indexed="49"/>
      <name val="宋体"/>
      <charset val="134"/>
    </font>
    <font>
      <b/>
      <sz val="11"/>
      <color indexed="56"/>
      <name val="楷体_GB2312"/>
      <charset val="134"/>
    </font>
    <font>
      <sz val="12"/>
      <color indexed="20"/>
      <name val="仿宋_GB2312"/>
      <charset val="134"/>
    </font>
    <font>
      <b/>
      <sz val="12"/>
      <color indexed="63"/>
      <name val="楷体_GB2312"/>
      <charset val="134"/>
    </font>
    <font>
      <b/>
      <sz val="12"/>
      <color indexed="8"/>
      <name val="楷体_GB2312"/>
      <charset val="134"/>
    </font>
    <font>
      <b/>
      <sz val="12"/>
      <color indexed="8"/>
      <name val="宋体"/>
      <charset val="134"/>
    </font>
    <font>
      <u/>
      <sz val="12"/>
      <color indexed="36"/>
      <name val="宋体"/>
      <charset val="134"/>
    </font>
    <font>
      <sz val="12"/>
      <color indexed="60"/>
      <name val="楷体_GB2312"/>
      <charset val="134"/>
    </font>
    <font>
      <sz val="12"/>
      <color indexed="62"/>
      <name val="楷体_GB2312"/>
      <charset val="134"/>
    </font>
    <font>
      <sz val="9"/>
      <color indexed="17"/>
      <name val="宋体"/>
      <charset val="134"/>
    </font>
    <font>
      <sz val="10"/>
      <color indexed="17"/>
      <name val="Arial"/>
      <charset val="0"/>
    </font>
    <font>
      <b/>
      <sz val="12"/>
      <color indexed="52"/>
      <name val="楷体_GB2312"/>
      <charset val="134"/>
    </font>
    <font>
      <b/>
      <sz val="12"/>
      <color indexed="9"/>
      <name val="楷体_GB2312"/>
      <charset val="134"/>
    </font>
    <font>
      <b/>
      <sz val="11"/>
      <color indexed="42"/>
      <name val="宋体"/>
      <charset val="134"/>
    </font>
    <font>
      <sz val="12"/>
      <color indexed="52"/>
      <name val="楷体_GB2312"/>
      <charset val="134"/>
    </font>
    <font>
      <sz val="12"/>
      <name val="Courier"/>
      <charset val="0"/>
    </font>
    <font>
      <b/>
      <sz val="9"/>
      <name val="宋体"/>
      <charset val="134"/>
    </font>
    <font>
      <sz val="9"/>
      <name val="宋体"/>
      <charset val="134"/>
    </font>
  </fonts>
  <fills count="51">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61"/>
        <bgColor indexed="64"/>
      </patternFill>
    </fill>
    <fill>
      <patternFill patternType="gray0625"/>
    </fill>
    <fill>
      <patternFill patternType="solid">
        <fgColor indexed="22"/>
        <bgColor indexed="22"/>
      </patternFill>
    </fill>
    <fill>
      <patternFill patternType="solid">
        <fgColor indexed="63"/>
        <bgColor indexed="64"/>
      </patternFill>
    </fill>
    <fill>
      <patternFill patternType="solid">
        <fgColor indexed="52"/>
        <bgColor indexed="52"/>
      </patternFill>
    </fill>
    <fill>
      <patternFill patternType="solid">
        <fgColor indexed="55"/>
        <bgColor indexed="55"/>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42"/>
        <bgColor indexed="42"/>
      </patternFill>
    </fill>
    <fill>
      <patternFill patternType="solid">
        <fgColor indexed="59"/>
        <bgColor indexed="64"/>
      </patternFill>
    </fill>
    <fill>
      <patternFill patternType="solid">
        <fgColor indexed="31"/>
        <bgColor indexed="31"/>
      </patternFill>
    </fill>
    <fill>
      <patternFill patternType="solid">
        <fgColor indexed="27"/>
        <bgColor indexed="27"/>
      </patternFill>
    </fill>
    <fill>
      <patternFill patternType="solid">
        <fgColor indexed="47"/>
        <bgColor indexed="47"/>
      </patternFill>
    </fill>
    <fill>
      <patternFill patternType="solid">
        <fgColor indexed="49"/>
        <bgColor indexed="49"/>
      </patternFill>
    </fill>
    <fill>
      <patternFill patternType="solid">
        <fgColor indexed="45"/>
        <bgColor indexed="45"/>
      </patternFill>
    </fill>
    <fill>
      <patternFill patternType="solid">
        <fgColor indexed="25"/>
        <bgColor indexed="25"/>
      </patternFill>
    </fill>
    <fill>
      <patternFill patternType="mediumGray">
        <fgColor indexed="22"/>
      </patternFill>
    </fill>
    <fill>
      <patternFill patternType="solid">
        <fgColor indexed="54"/>
        <bgColor indexed="64"/>
      </patternFill>
    </fill>
    <fill>
      <patternFill patternType="solid">
        <fgColor indexed="15"/>
        <bgColor indexed="64"/>
      </patternFill>
    </fill>
    <fill>
      <patternFill patternType="solid">
        <fgColor indexed="12"/>
        <bgColor indexed="64"/>
      </patternFill>
    </fill>
    <fill>
      <patternFill patternType="lightUp">
        <fgColor indexed="9"/>
        <bgColor indexed="29"/>
      </patternFill>
    </fill>
    <fill>
      <patternFill patternType="lightUp">
        <fgColor indexed="9"/>
        <bgColor indexed="55"/>
      </patternFill>
    </fill>
    <fill>
      <patternFill patternType="lightUp">
        <fgColor indexed="9"/>
        <bgColor indexed="22"/>
      </patternFill>
    </fill>
  </fills>
  <borders count="3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indexed="8"/>
      </bottom>
      <diagonal/>
    </border>
    <border>
      <left/>
      <right/>
      <top/>
      <bottom style="thin">
        <color auto="1"/>
      </bottom>
      <diagonal/>
    </border>
    <border>
      <left style="thin">
        <color auto="1"/>
      </left>
      <right style="thin">
        <color indexed="8"/>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style="thin">
        <color auto="1"/>
      </left>
      <right style="thin">
        <color auto="1"/>
      </right>
      <top/>
      <bottom/>
      <diagonal/>
    </border>
    <border>
      <left/>
      <right style="thin">
        <color auto="1"/>
      </right>
      <top/>
      <bottom style="thin">
        <color auto="1"/>
      </bottom>
      <diagonal/>
    </border>
    <border>
      <left/>
      <right/>
      <top/>
      <bottom style="medium">
        <color indexed="49"/>
      </bottom>
      <diagonal/>
    </border>
    <border>
      <left/>
      <right/>
      <top style="medium">
        <color auto="1"/>
      </top>
      <bottom style="medium">
        <color auto="1"/>
      </bottom>
      <diagonal/>
    </border>
    <border>
      <left/>
      <right/>
      <top/>
      <bottom style="medium">
        <color auto="1"/>
      </bottom>
      <diagonal/>
    </border>
    <border>
      <left/>
      <right/>
      <top style="thin">
        <color auto="1"/>
      </top>
      <bottom style="double">
        <color auto="1"/>
      </bottom>
      <diagonal/>
    </border>
    <border>
      <left/>
      <right/>
      <top/>
      <bottom style="thick">
        <color indexed="49"/>
      </bottom>
      <diagonal/>
    </border>
    <border>
      <left/>
      <right/>
      <top style="thin">
        <color indexed="49"/>
      </top>
      <bottom style="double">
        <color indexed="49"/>
      </bottom>
      <diagonal/>
    </border>
    <border>
      <left style="double">
        <color indexed="8"/>
      </left>
      <right style="double">
        <color indexed="8"/>
      </right>
      <top style="double">
        <color indexed="8"/>
      </top>
      <bottom style="double">
        <color indexed="8"/>
      </bottom>
      <diagonal/>
    </border>
  </borders>
  <cellStyleXfs count="244">
    <xf numFmtId="0" fontId="0" fillId="0" borderId="0"/>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xf numFmtId="0" fontId="31" fillId="0" borderId="0" applyNumberFormat="0" applyFill="0" applyBorder="0" applyAlignment="0" applyProtection="0"/>
    <xf numFmtId="0" fontId="29" fillId="5" borderId="17"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7" fillId="0" borderId="0" applyNumberFormat="0" applyFill="0" applyBorder="0" applyAlignment="0" applyProtection="0">
      <alignment vertical="center"/>
    </xf>
    <xf numFmtId="0" fontId="38" fillId="6" borderId="21" applyNumberFormat="0" applyAlignment="0" applyProtection="0">
      <alignment vertical="center"/>
    </xf>
    <xf numFmtId="0" fontId="39" fillId="7" borderId="22" applyNumberFormat="0" applyAlignment="0" applyProtection="0">
      <alignment vertical="center"/>
    </xf>
    <xf numFmtId="0" fontId="40" fillId="7" borderId="21" applyNumberFormat="0" applyAlignment="0" applyProtection="0">
      <alignment vertical="center"/>
    </xf>
    <xf numFmtId="0" fontId="41" fillId="8" borderId="23" applyNumberFormat="0" applyAlignment="0" applyProtection="0">
      <alignment vertical="center"/>
    </xf>
    <xf numFmtId="0" fontId="42" fillId="0" borderId="24" applyNumberFormat="0" applyFill="0" applyAlignment="0" applyProtection="0">
      <alignment vertical="center"/>
    </xf>
    <xf numFmtId="0" fontId="43" fillId="0" borderId="25" applyNumberFormat="0" applyFill="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13" fillId="10" borderId="0" applyNumberFormat="0" applyBorder="0" applyAlignment="0" applyProtection="0">
      <alignment vertical="center"/>
    </xf>
    <xf numFmtId="0" fontId="13" fillId="17"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13" fillId="9" borderId="0" applyNumberFormat="0" applyBorder="0" applyAlignment="0" applyProtection="0">
      <alignment vertical="center"/>
    </xf>
    <xf numFmtId="0" fontId="13" fillId="19"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7" fillId="20" borderId="0" applyNumberFormat="0" applyBorder="0" applyAlignment="0" applyProtection="0">
      <alignment vertical="center"/>
    </xf>
    <xf numFmtId="0" fontId="47" fillId="22" borderId="0" applyNumberFormat="0" applyBorder="0" applyAlignment="0" applyProtection="0">
      <alignment vertical="center"/>
    </xf>
    <xf numFmtId="0" fontId="13" fillId="23" borderId="0" applyNumberFormat="0" applyBorder="0" applyAlignment="0" applyProtection="0">
      <alignment vertical="center"/>
    </xf>
    <xf numFmtId="0" fontId="13" fillId="14" borderId="0" applyNumberFormat="0" applyBorder="0" applyAlignment="0" applyProtection="0">
      <alignment vertical="center"/>
    </xf>
    <xf numFmtId="0" fontId="47" fillId="22" borderId="0" applyNumberFormat="0" applyBorder="0" applyAlignment="0" applyProtection="0">
      <alignment vertical="center"/>
    </xf>
    <xf numFmtId="0" fontId="47" fillId="24" borderId="0" applyNumberFormat="0" applyBorder="0" applyAlignment="0" applyProtection="0">
      <alignment vertical="center"/>
    </xf>
    <xf numFmtId="0" fontId="13" fillId="6" borderId="0" applyNumberFormat="0" applyBorder="0" applyAlignment="0" applyProtection="0">
      <alignment vertical="center"/>
    </xf>
    <xf numFmtId="0" fontId="13" fillId="25" borderId="0" applyNumberFormat="0" applyBorder="0" applyAlignment="0" applyProtection="0">
      <alignment vertical="center"/>
    </xf>
    <xf numFmtId="0" fontId="47" fillId="26" borderId="0" applyNumberFormat="0" applyBorder="0" applyAlignment="0" applyProtection="0">
      <alignment vertical="center"/>
    </xf>
    <xf numFmtId="0" fontId="48" fillId="10" borderId="0" applyNumberFormat="0" applyBorder="0" applyAlignment="0" applyProtection="0">
      <alignment vertical="center"/>
    </xf>
    <xf numFmtId="0" fontId="8" fillId="0" borderId="0"/>
    <xf numFmtId="0" fontId="49" fillId="23" borderId="0" applyNumberFormat="0" applyBorder="0" applyAlignment="0" applyProtection="0">
      <alignment vertical="center"/>
    </xf>
    <xf numFmtId="0" fontId="50" fillId="27" borderId="0" applyNumberFormat="0" applyBorder="0" applyAlignment="0" applyProtection="0">
      <alignment vertical="center"/>
    </xf>
    <xf numFmtId="0" fontId="51" fillId="28" borderId="26">
      <protection locked="0"/>
    </xf>
    <xf numFmtId="0" fontId="52" fillId="29" borderId="0" applyNumberFormat="0" applyBorder="0" applyAlignment="0" applyProtection="0"/>
    <xf numFmtId="0" fontId="13" fillId="7" borderId="0" applyNumberFormat="0" applyBorder="0" applyAlignment="0" applyProtection="0">
      <alignment vertical="center"/>
    </xf>
    <xf numFmtId="0" fontId="13" fillId="30" borderId="0" applyNumberFormat="0" applyBorder="0" applyAlignment="0" applyProtection="0">
      <alignment vertical="center"/>
    </xf>
    <xf numFmtId="0" fontId="0" fillId="0" borderId="0">
      <alignment vertical="center"/>
    </xf>
    <xf numFmtId="0" fontId="53" fillId="31" borderId="0" applyNumberFormat="0" applyBorder="0" applyAlignment="0" applyProtection="0"/>
    <xf numFmtId="0" fontId="53" fillId="32" borderId="0" applyNumberFormat="0" applyBorder="0" applyAlignment="0" applyProtection="0"/>
    <xf numFmtId="176" fontId="54" fillId="0" borderId="27" applyFill="0" applyProtection="0">
      <alignment horizontal="right"/>
    </xf>
    <xf numFmtId="0" fontId="50" fillId="6" borderId="0" applyNumberFormat="0" applyBorder="0" applyAlignment="0" applyProtection="0">
      <alignment vertical="center"/>
    </xf>
    <xf numFmtId="0" fontId="29" fillId="0" borderId="0"/>
    <xf numFmtId="0" fontId="50" fillId="30" borderId="0" applyNumberFormat="0" applyBorder="0" applyAlignment="0" applyProtection="0">
      <alignment vertical="center"/>
    </xf>
    <xf numFmtId="0" fontId="45" fillId="21" borderId="0" applyNumberFormat="0" applyBorder="0" applyAlignment="0" applyProtection="0">
      <alignment vertical="center"/>
    </xf>
    <xf numFmtId="0" fontId="55" fillId="23" borderId="0" applyNumberFormat="0" applyBorder="0" applyAlignment="0" applyProtection="0">
      <alignment vertical="center"/>
    </xf>
    <xf numFmtId="0" fontId="53" fillId="33" borderId="0" applyNumberFormat="0" applyBorder="0" applyAlignment="0" applyProtection="0"/>
    <xf numFmtId="0" fontId="56" fillId="10" borderId="0" applyNumberFormat="0" applyBorder="0" applyAlignment="0" applyProtection="0">
      <alignment vertical="center"/>
    </xf>
    <xf numFmtId="0" fontId="48" fillId="21" borderId="0" applyNumberFormat="0" applyBorder="0" applyAlignment="0" applyProtection="0">
      <alignment vertical="center"/>
    </xf>
    <xf numFmtId="9" fontId="0" fillId="0" borderId="0" applyFont="0" applyFill="0" applyBorder="0" applyAlignment="0" applyProtection="0">
      <alignment vertical="center"/>
    </xf>
    <xf numFmtId="9" fontId="57" fillId="0" borderId="0" applyFont="0" applyFill="0" applyBorder="0" applyAlignment="0" applyProtection="0"/>
    <xf numFmtId="0" fontId="53" fillId="34" borderId="0" applyNumberFormat="0" applyBorder="0" applyAlignment="0" applyProtection="0"/>
    <xf numFmtId="0" fontId="8" fillId="5" borderId="17" applyNumberFormat="0" applyFont="0" applyAlignment="0" applyProtection="0">
      <alignment vertical="center"/>
    </xf>
    <xf numFmtId="0" fontId="40" fillId="4" borderId="21" applyNumberFormat="0" applyAlignment="0" applyProtection="0">
      <alignment vertical="center"/>
    </xf>
    <xf numFmtId="0" fontId="58" fillId="21" borderId="0" applyNumberFormat="0" applyBorder="0" applyAlignment="0" applyProtection="0">
      <alignment vertical="center"/>
    </xf>
    <xf numFmtId="0" fontId="59" fillId="0" borderId="0" applyNumberFormat="0" applyFill="0" applyBorder="0" applyAlignment="0" applyProtection="0"/>
    <xf numFmtId="0" fontId="60" fillId="21" borderId="0" applyNumberFormat="0" applyBorder="0" applyAlignment="0" applyProtection="0">
      <alignment vertical="center"/>
    </xf>
    <xf numFmtId="49" fontId="54" fillId="0" borderId="0" applyFont="0" applyFill="0" applyBorder="0" applyAlignment="0" applyProtection="0"/>
    <xf numFmtId="0" fontId="61" fillId="0" borderId="0"/>
    <xf numFmtId="0" fontId="52" fillId="35" borderId="0" applyNumberFormat="0" applyBorder="0" applyAlignment="0" applyProtection="0"/>
    <xf numFmtId="41" fontId="52" fillId="0" borderId="0" applyFont="0" applyFill="0" applyBorder="0" applyAlignment="0" applyProtection="0">
      <alignment vertical="center"/>
    </xf>
    <xf numFmtId="0" fontId="62" fillId="0" borderId="0" applyNumberFormat="0" applyFont="0" applyFill="0" applyBorder="0" applyAlignment="0" applyProtection="0">
      <alignment horizontal="left"/>
    </xf>
    <xf numFmtId="0" fontId="54" fillId="0" borderId="0"/>
    <xf numFmtId="0" fontId="49" fillId="36" borderId="0" applyNumberFormat="0" applyBorder="0" applyAlignment="0" applyProtection="0"/>
    <xf numFmtId="9" fontId="13" fillId="0" borderId="0" applyFont="0" applyFill="0" applyBorder="0" applyAlignment="0" applyProtection="0">
      <alignment vertical="center"/>
    </xf>
    <xf numFmtId="0" fontId="13" fillId="0" borderId="0">
      <alignment vertical="center"/>
    </xf>
    <xf numFmtId="43" fontId="0" fillId="0" borderId="0" applyFont="0" applyFill="0" applyBorder="0" applyAlignment="0" applyProtection="0"/>
    <xf numFmtId="0" fontId="54" fillId="0" borderId="0">
      <protection locked="0"/>
    </xf>
    <xf numFmtId="0" fontId="63" fillId="0" borderId="0" applyNumberFormat="0" applyFill="0" applyBorder="0" applyAlignment="0" applyProtection="0">
      <alignment vertical="top"/>
      <protection locked="0"/>
    </xf>
    <xf numFmtId="0" fontId="64" fillId="0" borderId="0"/>
    <xf numFmtId="0" fontId="58" fillId="9" borderId="0" applyNumberFormat="0" applyBorder="0" applyAlignment="0" applyProtection="0">
      <alignment vertical="center"/>
    </xf>
    <xf numFmtId="0" fontId="13" fillId="37" borderId="0" applyNumberFormat="0" applyBorder="0" applyAlignment="0" applyProtection="0">
      <alignment vertical="center"/>
    </xf>
    <xf numFmtId="0" fontId="52" fillId="38" borderId="0" applyNumberFormat="0" applyBorder="0" applyAlignment="0" applyProtection="0"/>
    <xf numFmtId="0" fontId="52" fillId="39" borderId="0" applyNumberFormat="0" applyBorder="0" applyAlignment="0" applyProtection="0"/>
    <xf numFmtId="0" fontId="55" fillId="9" borderId="0" applyNumberFormat="0" applyBorder="0" applyAlignment="0" applyProtection="0">
      <alignment vertical="center"/>
    </xf>
    <xf numFmtId="0" fontId="52" fillId="36" borderId="0" applyNumberFormat="0" applyBorder="0" applyAlignment="0" applyProtection="0"/>
    <xf numFmtId="43" fontId="0" fillId="0" borderId="0" applyFont="0" applyFill="0" applyBorder="0" applyAlignment="0" applyProtection="0">
      <alignment vertical="center"/>
    </xf>
    <xf numFmtId="177" fontId="54" fillId="0" borderId="0" applyFont="0" applyFill="0" applyBorder="0" applyAlignment="0" applyProtection="0"/>
    <xf numFmtId="0" fontId="50" fillId="22" borderId="0" applyNumberFormat="0" applyBorder="0" applyAlignment="0" applyProtection="0">
      <alignment vertical="center"/>
    </xf>
    <xf numFmtId="0" fontId="44" fillId="23" borderId="0" applyNumberFormat="0" applyBorder="0" applyAlignment="0" applyProtection="0">
      <alignment vertical="center"/>
    </xf>
    <xf numFmtId="38" fontId="65" fillId="0" borderId="0" applyFont="0" applyFill="0" applyBorder="0" applyAlignment="0" applyProtection="0"/>
    <xf numFmtId="0" fontId="49" fillId="9" borderId="0" applyNumberFormat="0" applyBorder="0" applyAlignment="0" applyProtection="0">
      <alignment vertical="center"/>
    </xf>
    <xf numFmtId="0" fontId="66" fillId="15" borderId="0" applyNumberFormat="0" applyBorder="0" applyAlignment="0" applyProtection="0">
      <alignment vertical="center"/>
    </xf>
    <xf numFmtId="0" fontId="53" fillId="40" borderId="0" applyNumberFormat="0" applyBorder="0" applyAlignment="0" applyProtection="0"/>
    <xf numFmtId="0" fontId="66" fillId="17" borderId="0" applyNumberFormat="0" applyBorder="0" applyAlignment="0" applyProtection="0">
      <alignment vertical="center"/>
    </xf>
    <xf numFmtId="0" fontId="66" fillId="19" borderId="0" applyNumberFormat="0" applyBorder="0" applyAlignment="0" applyProtection="0">
      <alignment vertical="center"/>
    </xf>
    <xf numFmtId="0" fontId="66" fillId="20" borderId="0" applyNumberFormat="0" applyBorder="0" applyAlignment="0" applyProtection="0">
      <alignment vertical="center"/>
    </xf>
    <xf numFmtId="0" fontId="58" fillId="13" borderId="0" applyNumberFormat="0" applyBorder="0" applyAlignment="0" applyProtection="0">
      <alignment vertical="center"/>
    </xf>
    <xf numFmtId="0" fontId="67" fillId="9" borderId="0" applyNumberFormat="0" applyBorder="0" applyAlignment="0" applyProtection="0">
      <alignment vertical="center"/>
    </xf>
    <xf numFmtId="0" fontId="68" fillId="0" borderId="0" applyNumberFormat="0" applyFill="0" applyBorder="0" applyAlignment="0" applyProtection="0">
      <alignment vertical="center"/>
    </xf>
    <xf numFmtId="0" fontId="58" fillId="19" borderId="0" applyNumberFormat="0" applyBorder="0" applyAlignment="0" applyProtection="0">
      <alignment vertical="center"/>
    </xf>
    <xf numFmtId="0" fontId="58" fillId="10" borderId="0" applyNumberFormat="0" applyBorder="0" applyAlignment="0" applyProtection="0">
      <alignment vertical="center"/>
    </xf>
    <xf numFmtId="0" fontId="60" fillId="10" borderId="0" applyNumberFormat="0" applyBorder="0" applyAlignment="0" applyProtection="0">
      <alignment vertical="center"/>
    </xf>
    <xf numFmtId="178" fontId="69" fillId="0" borderId="0"/>
    <xf numFmtId="0" fontId="58" fillId="25" borderId="0" applyNumberFormat="0" applyBorder="0" applyAlignment="0" applyProtection="0">
      <alignment vertical="center"/>
    </xf>
    <xf numFmtId="43" fontId="13" fillId="0" borderId="0" applyFont="0" applyFill="0" applyBorder="0" applyAlignment="0" applyProtection="0">
      <alignment vertical="center"/>
    </xf>
    <xf numFmtId="0" fontId="70" fillId="23" borderId="0" applyNumberFormat="0" applyBorder="0" applyAlignment="0" applyProtection="0">
      <alignment vertical="center"/>
    </xf>
    <xf numFmtId="0" fontId="66" fillId="24" borderId="0" applyNumberFormat="0" applyBorder="0" applyAlignment="0" applyProtection="0">
      <alignment vertical="center"/>
    </xf>
    <xf numFmtId="0" fontId="0" fillId="5" borderId="17" applyNumberFormat="0" applyFont="0" applyAlignment="0" applyProtection="0">
      <alignment vertical="center"/>
    </xf>
    <xf numFmtId="0" fontId="58" fillId="23" borderId="0" applyNumberFormat="0" applyBorder="0" applyAlignment="0" applyProtection="0">
      <alignment vertical="center"/>
    </xf>
    <xf numFmtId="0" fontId="53" fillId="41" borderId="0" applyNumberFormat="0" applyBorder="0" applyAlignment="0" applyProtection="0"/>
    <xf numFmtId="0" fontId="54" fillId="0" borderId="0" applyFont="0" applyFill="0" applyBorder="0" applyAlignment="0" applyProtection="0"/>
    <xf numFmtId="0" fontId="71" fillId="0" borderId="18" applyNumberFormat="0" applyFill="0" applyAlignment="0" applyProtection="0">
      <alignment vertical="center"/>
    </xf>
    <xf numFmtId="0" fontId="72" fillId="0" borderId="0" applyProtection="0"/>
    <xf numFmtId="0" fontId="58" fillId="6" borderId="0" applyNumberFormat="0" applyBorder="0" applyAlignment="0" applyProtection="0">
      <alignment vertical="center"/>
    </xf>
    <xf numFmtId="37" fontId="73" fillId="0" borderId="0"/>
    <xf numFmtId="0" fontId="74" fillId="42" borderId="0" applyNumberFormat="0" applyBorder="0" applyAlignment="0" applyProtection="0"/>
    <xf numFmtId="0" fontId="50" fillId="7" borderId="0" applyNumberFormat="0" applyBorder="0" applyAlignment="0" applyProtection="0">
      <alignment vertical="center"/>
    </xf>
    <xf numFmtId="0" fontId="75" fillId="0" borderId="16" applyNumberFormat="0" applyFill="0" applyProtection="0">
      <alignment horizontal="center"/>
    </xf>
    <xf numFmtId="179" fontId="54" fillId="0" borderId="0"/>
    <xf numFmtId="0" fontId="76" fillId="0" borderId="0" applyNumberFormat="0" applyFill="0" applyBorder="0" applyAlignment="0" applyProtection="0">
      <alignment vertical="center"/>
    </xf>
    <xf numFmtId="0" fontId="58" fillId="14" borderId="0" applyNumberFormat="0" applyBorder="0" applyAlignment="0" applyProtection="0">
      <alignment vertical="center"/>
    </xf>
    <xf numFmtId="0" fontId="77" fillId="10" borderId="0" applyNumberFormat="0" applyBorder="0" applyAlignment="0" applyProtection="0">
      <alignment vertical="center"/>
    </xf>
    <xf numFmtId="0" fontId="53" fillId="43" borderId="0" applyNumberFormat="0" applyBorder="0" applyAlignment="0" applyProtection="0"/>
    <xf numFmtId="0" fontId="58" fillId="17" borderId="0" applyNumberFormat="0" applyBorder="0" applyAlignment="0" applyProtection="0">
      <alignment vertical="center"/>
    </xf>
    <xf numFmtId="0" fontId="66" fillId="22" borderId="0" applyNumberFormat="0" applyBorder="0" applyAlignment="0" applyProtection="0">
      <alignment vertical="center"/>
    </xf>
    <xf numFmtId="0" fontId="78" fillId="0" borderId="0" applyNumberFormat="0" applyFill="0" applyBorder="0" applyAlignment="0" applyProtection="0">
      <alignment vertical="center"/>
    </xf>
    <xf numFmtId="0" fontId="69" fillId="0" borderId="0"/>
    <xf numFmtId="0" fontId="61" fillId="0" borderId="0">
      <protection locked="0"/>
    </xf>
    <xf numFmtId="4" fontId="62" fillId="0" borderId="0" applyFont="0" applyFill="0" applyBorder="0" applyAlignment="0" applyProtection="0"/>
    <xf numFmtId="0" fontId="53" fillId="29" borderId="0" applyNumberFormat="0" applyBorder="0" applyAlignment="0" applyProtection="0"/>
    <xf numFmtId="0" fontId="62" fillId="44" borderId="0" applyNumberFormat="0" applyFont="0" applyBorder="0" applyAlignment="0" applyProtection="0"/>
    <xf numFmtId="0" fontId="79" fillId="6" borderId="21" applyNumberFormat="0" applyAlignment="0" applyProtection="0">
      <alignment vertical="center"/>
    </xf>
    <xf numFmtId="0" fontId="80" fillId="10" borderId="0" applyNumberFormat="0" applyBorder="0" applyAlignment="0" applyProtection="0">
      <alignment vertical="center"/>
    </xf>
    <xf numFmtId="0" fontId="74" fillId="35" borderId="0" applyNumberFormat="0" applyBorder="0" applyAlignment="0" applyProtection="0"/>
    <xf numFmtId="0" fontId="0" fillId="0" borderId="0" applyNumberFormat="0" applyFill="0" applyBorder="0" applyAlignment="0" applyProtection="0"/>
    <xf numFmtId="0" fontId="81" fillId="20" borderId="0" applyNumberFormat="0" applyBorder="0" applyAlignment="0" applyProtection="0"/>
    <xf numFmtId="14" fontId="82" fillId="0" borderId="0">
      <alignment horizontal="center" wrapText="1"/>
      <protection locked="0"/>
    </xf>
    <xf numFmtId="0" fontId="50" fillId="45" borderId="0" applyNumberFormat="0" applyBorder="0" applyAlignment="0" applyProtection="0">
      <alignment vertical="center"/>
    </xf>
    <xf numFmtId="0" fontId="83" fillId="0" borderId="0"/>
    <xf numFmtId="0" fontId="66" fillId="26" borderId="0" applyNumberFormat="0" applyBorder="0" applyAlignment="0" applyProtection="0">
      <alignment vertical="center"/>
    </xf>
    <xf numFmtId="180" fontId="54" fillId="0" borderId="0" applyFont="0" applyFill="0" applyBorder="0" applyAlignment="0" applyProtection="0"/>
    <xf numFmtId="0" fontId="54" fillId="0" borderId="16" applyNumberFormat="0" applyFill="0" applyProtection="0">
      <alignment horizontal="right"/>
    </xf>
    <xf numFmtId="0" fontId="65" fillId="0" borderId="0" applyFont="0" applyFill="0" applyBorder="0" applyAlignment="0" applyProtection="0"/>
    <xf numFmtId="181" fontId="69" fillId="0" borderId="0"/>
    <xf numFmtId="182" fontId="54" fillId="0" borderId="0" applyFont="0" applyFill="0" applyBorder="0" applyAlignment="0" applyProtection="0"/>
    <xf numFmtId="0" fontId="84" fillId="0" borderId="27" applyNumberFormat="0" applyFill="0" applyProtection="0">
      <alignment horizontal="left"/>
    </xf>
    <xf numFmtId="0" fontId="81" fillId="22" borderId="0" applyNumberFormat="0" applyBorder="0" applyAlignment="0" applyProtection="0"/>
    <xf numFmtId="0" fontId="52" fillId="40" borderId="0" applyNumberFormat="0" applyBorder="0" applyAlignment="0" applyProtection="0"/>
    <xf numFmtId="0" fontId="82" fillId="0" borderId="0">
      <alignment horizontal="center" wrapText="1"/>
      <protection locked="0"/>
    </xf>
    <xf numFmtId="183" fontId="15" fillId="0" borderId="0" applyFill="0" applyBorder="0" applyAlignment="0"/>
    <xf numFmtId="41" fontId="54" fillId="0" borderId="0" applyFont="0" applyFill="0" applyBorder="0" applyAlignment="0" applyProtection="0"/>
    <xf numFmtId="184" fontId="54" fillId="0" borderId="0" applyFont="0" applyFill="0" applyBorder="0" applyAlignment="0" applyProtection="0"/>
    <xf numFmtId="185" fontId="54" fillId="0" borderId="0" applyFont="0" applyFill="0" applyBorder="0" applyAlignment="0" applyProtection="0"/>
    <xf numFmtId="186" fontId="54" fillId="0" borderId="0" applyFont="0" applyFill="0" applyBorder="0" applyAlignment="0" applyProtection="0"/>
    <xf numFmtId="0" fontId="85" fillId="0" borderId="28" applyNumberFormat="0" applyFill="0" applyAlignment="0" applyProtection="0">
      <alignment vertical="center"/>
    </xf>
    <xf numFmtId="0" fontId="86" fillId="0" borderId="0" applyNumberFormat="0" applyFill="0" applyBorder="0" applyAlignment="0" applyProtection="0"/>
    <xf numFmtId="187" fontId="69" fillId="0" borderId="0"/>
    <xf numFmtId="0" fontId="87" fillId="0" borderId="0" applyProtection="0"/>
    <xf numFmtId="2" fontId="87" fillId="0" borderId="0" applyProtection="0"/>
    <xf numFmtId="38" fontId="88" fillId="7" borderId="0" applyBorder="0" applyAlignment="0" applyProtection="0"/>
    <xf numFmtId="0" fontId="89" fillId="0" borderId="29" applyNumberFormat="0" applyAlignment="0" applyProtection="0">
      <alignment horizontal="left" vertical="center"/>
    </xf>
    <xf numFmtId="0" fontId="89" fillId="0" borderId="4">
      <alignment horizontal="left" vertical="center"/>
    </xf>
    <xf numFmtId="0" fontId="89" fillId="0" borderId="0" applyProtection="0"/>
    <xf numFmtId="0" fontId="85" fillId="0" borderId="0" applyNumberFormat="0" applyFill="0" applyBorder="0" applyAlignment="0" applyProtection="0">
      <alignment vertical="center"/>
    </xf>
    <xf numFmtId="10" fontId="88" fillId="5" borderId="1" applyBorder="0" applyAlignment="0" applyProtection="0"/>
    <xf numFmtId="188" fontId="83" fillId="46" borderId="0"/>
    <xf numFmtId="9" fontId="90" fillId="0" borderId="0" applyFont="0" applyFill="0" applyBorder="0" applyAlignment="0" applyProtection="0"/>
    <xf numFmtId="188" fontId="91" fillId="47" borderId="0"/>
    <xf numFmtId="38" fontId="62" fillId="0" borderId="0" applyFont="0" applyFill="0" applyBorder="0" applyAlignment="0" applyProtection="0"/>
    <xf numFmtId="40" fontId="62" fillId="0" borderId="0" applyFont="0" applyFill="0" applyBorder="0" applyAlignment="0" applyProtection="0"/>
    <xf numFmtId="189" fontId="62" fillId="0" borderId="0" applyFont="0" applyFill="0" applyBorder="0" applyAlignment="0" applyProtection="0"/>
    <xf numFmtId="190" fontId="62" fillId="0" borderId="0" applyFont="0" applyFill="0" applyBorder="0" applyAlignment="0" applyProtection="0"/>
    <xf numFmtId="191" fontId="54" fillId="0" borderId="0" applyFont="0" applyFill="0" applyBorder="0" applyAlignment="0" applyProtection="0"/>
    <xf numFmtId="0" fontId="13" fillId="5" borderId="17" applyNumberFormat="0" applyFont="0" applyAlignment="0" applyProtection="0">
      <alignment vertical="center"/>
    </xf>
    <xf numFmtId="192" fontId="54" fillId="0" borderId="0" applyFont="0" applyFill="0" applyProtection="0"/>
    <xf numFmtId="10" fontId="54" fillId="0" borderId="0" applyFont="0" applyFill="0" applyBorder="0" applyAlignment="0" applyProtection="0"/>
    <xf numFmtId="9" fontId="61" fillId="0" borderId="0" applyFont="0" applyFill="0" applyBorder="0" applyAlignment="0" applyProtection="0"/>
    <xf numFmtId="15" fontId="62" fillId="0" borderId="0" applyFont="0" applyFill="0" applyBorder="0" applyAlignment="0" applyProtection="0"/>
    <xf numFmtId="0" fontId="92" fillId="0" borderId="30">
      <alignment horizontal="center"/>
    </xf>
    <xf numFmtId="3" fontId="62" fillId="0" borderId="0" applyFont="0" applyFill="0" applyBorder="0" applyAlignment="0" applyProtection="0"/>
    <xf numFmtId="0" fontId="93" fillId="0" borderId="0"/>
    <xf numFmtId="0" fontId="94" fillId="0" borderId="0"/>
    <xf numFmtId="0" fontId="87" fillId="0" borderId="31" applyProtection="0"/>
    <xf numFmtId="0" fontId="95" fillId="0" borderId="32" applyNumberFormat="0" applyFill="0" applyAlignment="0" applyProtection="0">
      <alignment vertical="center"/>
    </xf>
    <xf numFmtId="0" fontId="96" fillId="0" borderId="19" applyNumberFormat="0" applyFill="0" applyAlignment="0" applyProtection="0">
      <alignment vertical="center"/>
    </xf>
    <xf numFmtId="0" fontId="97" fillId="0" borderId="19" applyNumberFormat="0" applyFill="0" applyAlignment="0" applyProtection="0">
      <alignment vertical="center"/>
    </xf>
    <xf numFmtId="0" fontId="98" fillId="0" borderId="20" applyNumberFormat="0" applyFill="0" applyAlignment="0" applyProtection="0">
      <alignment vertical="center"/>
    </xf>
    <xf numFmtId="0" fontId="98" fillId="0" borderId="0" applyNumberFormat="0" applyFill="0" applyBorder="0" applyAlignment="0" applyProtection="0">
      <alignment vertical="center"/>
    </xf>
    <xf numFmtId="0" fontId="84" fillId="0" borderId="27" applyNumberFormat="0" applyFill="0" applyProtection="0">
      <alignment horizontal="center"/>
    </xf>
    <xf numFmtId="0" fontId="99" fillId="10" borderId="0" applyNumberFormat="0" applyBorder="0" applyAlignment="0" applyProtection="0">
      <alignment vertical="center"/>
    </xf>
    <xf numFmtId="0" fontId="100" fillId="7" borderId="22" applyNumberFormat="0" applyAlignment="0" applyProtection="0">
      <alignment vertical="center"/>
    </xf>
    <xf numFmtId="0" fontId="99" fillId="21" borderId="0" applyNumberFormat="0" applyBorder="0" applyAlignment="0" applyProtection="0">
      <alignment vertical="center"/>
    </xf>
    <xf numFmtId="0" fontId="101" fillId="0" borderId="25" applyNumberFormat="0" applyFill="0" applyAlignment="0" applyProtection="0">
      <alignment vertical="center"/>
    </xf>
    <xf numFmtId="0" fontId="102" fillId="48" borderId="0" applyNumberFormat="0" applyBorder="0" applyAlignment="0" applyProtection="0"/>
    <xf numFmtId="0" fontId="62" fillId="0" borderId="0"/>
    <xf numFmtId="0" fontId="66" fillId="12" borderId="0" applyNumberFormat="0" applyBorder="0" applyAlignment="0" applyProtection="0">
      <alignment vertical="center"/>
    </xf>
    <xf numFmtId="0" fontId="43" fillId="4" borderId="2" applyNumberFormat="0" applyAlignment="0" applyProtection="0">
      <alignment vertical="center"/>
    </xf>
    <xf numFmtId="0" fontId="50" fillId="24" borderId="0" applyNumberFormat="0" applyBorder="0" applyAlignment="0" applyProtection="0">
      <alignment vertical="center"/>
    </xf>
    <xf numFmtId="0" fontId="103" fillId="0" borderId="0" applyNumberFormat="0" applyFill="0" applyBorder="0" applyAlignment="0" applyProtection="0">
      <alignment vertical="top"/>
      <protection locked="0"/>
    </xf>
    <xf numFmtId="0" fontId="104" fillId="11" borderId="0" applyNumberFormat="0" applyBorder="0" applyAlignment="0" applyProtection="0">
      <alignment vertical="center"/>
    </xf>
    <xf numFmtId="193" fontId="57" fillId="0" borderId="0" applyFont="0" applyFill="0" applyBorder="0" applyAlignment="0" applyProtection="0"/>
    <xf numFmtId="0" fontId="8" fillId="0" borderId="0">
      <alignment vertical="center"/>
    </xf>
    <xf numFmtId="0" fontId="15" fillId="0" borderId="0"/>
    <xf numFmtId="0" fontId="105" fillId="6" borderId="21" applyNumberFormat="0" applyAlignment="0" applyProtection="0">
      <alignment vertical="center"/>
    </xf>
    <xf numFmtId="0" fontId="54" fillId="0" borderId="0" applyNumberFormat="0" applyFont="0" applyFill="0" applyBorder="0" applyAlignment="0" applyProtection="0"/>
    <xf numFmtId="194" fontId="29" fillId="0" borderId="0" applyFont="0" applyFill="0" applyBorder="0" applyAlignment="0" applyProtection="0"/>
    <xf numFmtId="43" fontId="54" fillId="0" borderId="0" applyFont="0" applyFill="0" applyBorder="0" applyAlignment="0" applyProtection="0"/>
    <xf numFmtId="0" fontId="106" fillId="9" borderId="0" applyNumberFormat="0" applyBorder="0" applyAlignment="0" applyProtection="0">
      <alignment vertical="center"/>
    </xf>
    <xf numFmtId="0" fontId="70" fillId="9" borderId="0" applyNumberFormat="0" applyBorder="0" applyAlignment="0" applyProtection="0">
      <alignment vertical="center"/>
    </xf>
    <xf numFmtId="0" fontId="107" fillId="9" borderId="0" applyNumberFormat="0" applyBorder="0" applyAlignment="0" applyProtection="0">
      <alignment vertical="center"/>
    </xf>
    <xf numFmtId="0" fontId="43" fillId="0" borderId="33" applyNumberFormat="0" applyFill="0" applyAlignment="0" applyProtection="0">
      <alignment vertical="center"/>
    </xf>
    <xf numFmtId="195" fontId="2" fillId="0" borderId="1">
      <alignment vertical="center"/>
      <protection locked="0"/>
    </xf>
    <xf numFmtId="0" fontId="108" fillId="7" borderId="21" applyNumberFormat="0" applyAlignment="0" applyProtection="0">
      <alignment vertical="center"/>
    </xf>
    <xf numFmtId="0" fontId="109" fillId="8" borderId="23" applyNumberFormat="0" applyAlignment="0" applyProtection="0">
      <alignment vertical="center"/>
    </xf>
    <xf numFmtId="0" fontId="110" fillId="8" borderId="34" applyNumberFormat="0" applyAlignment="0" applyProtection="0">
      <alignment vertical="center"/>
    </xf>
    <xf numFmtId="0" fontId="111" fillId="0" borderId="24" applyNumberFormat="0" applyFill="0" applyAlignment="0" applyProtection="0">
      <alignment vertical="center"/>
    </xf>
    <xf numFmtId="196" fontId="29" fillId="0" borderId="0" applyFont="0" applyFill="0" applyBorder="0" applyAlignment="0" applyProtection="0"/>
    <xf numFmtId="197" fontId="29" fillId="0" borderId="0" applyFont="0" applyFill="0" applyBorder="0" applyAlignment="0" applyProtection="0"/>
    <xf numFmtId="198" fontId="29" fillId="0" borderId="0" applyFont="0" applyFill="0" applyBorder="0" applyAlignment="0" applyProtection="0"/>
    <xf numFmtId="41" fontId="69" fillId="0" borderId="0" applyFont="0" applyFill="0" applyBorder="0" applyAlignment="0" applyProtection="0"/>
    <xf numFmtId="43" fontId="69" fillId="0" borderId="0" applyFont="0" applyFill="0" applyBorder="0" applyAlignment="0" applyProtection="0"/>
    <xf numFmtId="199" fontId="57" fillId="0" borderId="0" applyFont="0" applyFill="0" applyBorder="0" applyAlignment="0" applyProtection="0"/>
    <xf numFmtId="200" fontId="57" fillId="0" borderId="0" applyFont="0" applyFill="0" applyBorder="0" applyAlignment="0" applyProtection="0"/>
    <xf numFmtId="0" fontId="90" fillId="0" borderId="0"/>
    <xf numFmtId="0" fontId="102" fillId="49" borderId="0" applyNumberFormat="0" applyBorder="0" applyAlignment="0" applyProtection="0"/>
    <xf numFmtId="0" fontId="102" fillId="50" borderId="0" applyNumberFormat="0" applyBorder="0" applyAlignment="0" applyProtection="0"/>
    <xf numFmtId="0" fontId="66" fillId="16" borderId="0" applyNumberFormat="0" applyBorder="0" applyAlignment="0" applyProtection="0">
      <alignment vertical="center"/>
    </xf>
    <xf numFmtId="0" fontId="66" fillId="18" borderId="0" applyNumberFormat="0" applyBorder="0" applyAlignment="0" applyProtection="0">
      <alignment vertical="center"/>
    </xf>
    <xf numFmtId="0" fontId="54" fillId="0" borderId="16" applyNumberFormat="0" applyFill="0" applyProtection="0">
      <alignment horizontal="left"/>
    </xf>
    <xf numFmtId="1" fontId="54" fillId="0" borderId="27" applyFill="0" applyProtection="0">
      <alignment horizontal="center"/>
    </xf>
    <xf numFmtId="1" fontId="2" fillId="0" borderId="1">
      <alignment vertical="center"/>
      <protection locked="0"/>
    </xf>
    <xf numFmtId="0" fontId="112" fillId="0" borderId="0"/>
    <xf numFmtId="40" fontId="65" fillId="0" borderId="0" applyFont="0" applyFill="0" applyBorder="0" applyAlignment="0" applyProtection="0"/>
  </cellStyleXfs>
  <cellXfs count="229">
    <xf numFmtId="0" fontId="0" fillId="0" borderId="0" xfId="0" applyFont="1"/>
    <xf numFmtId="0" fontId="0" fillId="0" borderId="0" xfId="0" applyFont="1" applyFill="1" applyAlignment="1">
      <alignment vertical="center"/>
    </xf>
    <xf numFmtId="0" fontId="1" fillId="0" borderId="0" xfId="0" applyFont="1" applyFill="1" applyAlignment="1">
      <alignment horizontal="centerContinuous" vertical="center"/>
    </xf>
    <xf numFmtId="201" fontId="2" fillId="0" borderId="0" xfId="0" applyNumberFormat="1" applyFont="1" applyFill="1" applyAlignment="1">
      <alignment horizontal="right" vertical="center"/>
    </xf>
    <xf numFmtId="0" fontId="3" fillId="0" borderId="1" xfId="0" applyFont="1" applyFill="1" applyBorder="1" applyAlignment="1">
      <alignment horizontal="center" vertical="center"/>
    </xf>
    <xf numFmtId="202" fontId="4" fillId="0" borderId="2" xfId="0" applyNumberFormat="1" applyFont="1" applyFill="1" applyBorder="1" applyAlignment="1" applyProtection="1">
      <alignment horizontal="center" vertical="center" wrapText="1"/>
    </xf>
    <xf numFmtId="0" fontId="3" fillId="0" borderId="1" xfId="0" applyFont="1" applyFill="1" applyBorder="1" applyAlignment="1">
      <alignment vertical="center"/>
    </xf>
    <xf numFmtId="202" fontId="0" fillId="0" borderId="1" xfId="0" applyNumberFormat="1" applyFont="1" applyFill="1" applyBorder="1" applyAlignment="1">
      <alignment horizontal="right" vertical="center"/>
    </xf>
    <xf numFmtId="0" fontId="0" fillId="0" borderId="1" xfId="0" applyFont="1" applyFill="1" applyBorder="1" applyAlignment="1">
      <alignment vertical="center"/>
    </xf>
    <xf numFmtId="202" fontId="0" fillId="0" borderId="0" xfId="0" applyNumberForma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xf numFmtId="0" fontId="1" fillId="0" borderId="0" xfId="0" applyNumberFormat="1" applyFont="1" applyFill="1" applyBorder="1" applyAlignment="1" applyProtection="1">
      <alignment horizontal="centerContinuous" vertical="center"/>
    </xf>
    <xf numFmtId="0" fontId="0" fillId="0" borderId="0" xfId="0" applyFill="1" applyBorder="1" applyAlignment="1">
      <alignment horizontal="centerContinuous"/>
    </xf>
    <xf numFmtId="0" fontId="5" fillId="0" borderId="0" xfId="0" applyNumberFormat="1" applyFont="1" applyFill="1" applyBorder="1" applyAlignment="1" applyProtection="1">
      <alignment horizontal="centerContinuous" vertical="center"/>
    </xf>
    <xf numFmtId="0" fontId="2" fillId="0" borderId="0" xfId="0" applyFont="1" applyFill="1" applyBorder="1" applyAlignment="1">
      <alignment horizontal="center" vertical="center"/>
    </xf>
    <xf numFmtId="0" fontId="3" fillId="0" borderId="3" xfId="0" applyNumberFormat="1" applyFont="1" applyFill="1" applyBorder="1" applyAlignment="1" applyProtection="1">
      <alignment horizontal="centerContinuous" vertical="center"/>
    </xf>
    <xf numFmtId="0" fontId="0" fillId="0" borderId="4" xfId="0" applyFont="1" applyFill="1" applyBorder="1" applyAlignment="1">
      <alignment horizontal="centerContinuous"/>
    </xf>
    <xf numFmtId="0" fontId="3" fillId="0" borderId="5" xfId="0" applyFont="1" applyFill="1" applyBorder="1" applyAlignment="1">
      <alignment horizontal="centerContinuous"/>
    </xf>
    <xf numFmtId="0" fontId="3" fillId="0" borderId="3" xfId="0" applyFont="1" applyFill="1" applyBorder="1" applyAlignment="1">
      <alignment horizontal="centerContinuous" vertical="center"/>
    </xf>
    <xf numFmtId="0" fontId="3" fillId="0" borderId="4" xfId="0" applyFont="1" applyFill="1" applyBorder="1" applyAlignment="1">
      <alignment horizontal="centerContinuous"/>
    </xf>
    <xf numFmtId="0" fontId="3" fillId="0" borderId="1" xfId="0" applyNumberFormat="1" applyFont="1" applyFill="1" applyBorder="1" applyAlignment="1" applyProtection="1">
      <alignment horizontal="center" vertical="center"/>
    </xf>
    <xf numFmtId="202" fontId="0" fillId="0" borderId="1" xfId="0" applyNumberFormat="1" applyFont="1" applyFill="1" applyBorder="1" applyAlignment="1">
      <alignment horizontal="left" vertical="center"/>
    </xf>
    <xf numFmtId="202" fontId="0" fillId="0" borderId="1" xfId="0" applyNumberFormat="1" applyFont="1" applyFill="1" applyBorder="1" applyAlignment="1">
      <alignment vertical="center"/>
    </xf>
    <xf numFmtId="0" fontId="3" fillId="0" borderId="0" xfId="0" applyFont="1" applyFill="1"/>
    <xf numFmtId="0" fontId="0" fillId="0" borderId="0" xfId="0" applyFont="1" applyFill="1"/>
    <xf numFmtId="0" fontId="0" fillId="0" borderId="0" xfId="0" applyFill="1" applyAlignment="1">
      <alignment vertical="center"/>
    </xf>
    <xf numFmtId="201" fontId="0" fillId="0" borderId="0" xfId="0" applyNumberFormat="1" applyFill="1" applyAlignment="1">
      <alignment vertical="center"/>
    </xf>
    <xf numFmtId="201" fontId="0" fillId="0" borderId="0" xfId="0" applyNumberFormat="1" applyFill="1"/>
    <xf numFmtId="0" fontId="0" fillId="0" borderId="0" xfId="0" applyFill="1"/>
    <xf numFmtId="0" fontId="1" fillId="0" borderId="0" xfId="0" applyNumberFormat="1" applyFont="1" applyFill="1" applyAlignment="1" applyProtection="1">
      <alignment horizontal="center" vertical="center"/>
    </xf>
    <xf numFmtId="201" fontId="0" fillId="0" borderId="0" xfId="0" applyNumberFormat="1" applyFont="1" applyFill="1" applyAlignment="1">
      <alignment horizontal="center" vertical="center"/>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vertical="center"/>
    </xf>
    <xf numFmtId="202" fontId="6" fillId="0" borderId="1" xfId="0" applyNumberFormat="1" applyFont="1" applyFill="1" applyBorder="1" applyAlignment="1" applyProtection="1">
      <alignment horizontal="right" vertical="center"/>
    </xf>
    <xf numFmtId="201" fontId="3" fillId="0" borderId="0" xfId="0" applyNumberFormat="1" applyFont="1" applyFill="1"/>
    <xf numFmtId="0" fontId="2" fillId="0" borderId="1" xfId="0" applyNumberFormat="1" applyFont="1" applyFill="1" applyBorder="1" applyAlignment="1" applyProtection="1">
      <alignment vertical="center" wrapText="1"/>
    </xf>
    <xf numFmtId="202" fontId="2" fillId="0" borderId="1" xfId="0" applyNumberFormat="1" applyFont="1" applyFill="1" applyBorder="1" applyAlignment="1" applyProtection="1">
      <alignment horizontal="right" vertical="center"/>
    </xf>
    <xf numFmtId="201" fontId="0" fillId="0" borderId="0" xfId="0" applyNumberFormat="1" applyFont="1" applyFill="1"/>
    <xf numFmtId="0" fontId="2" fillId="0" borderId="1" xfId="0" applyNumberFormat="1" applyFont="1" applyFill="1" applyBorder="1" applyAlignment="1" applyProtection="1">
      <alignment vertical="center"/>
    </xf>
    <xf numFmtId="0" fontId="2" fillId="0" borderId="3" xfId="0" applyNumberFormat="1" applyFont="1" applyFill="1" applyBorder="1" applyAlignment="1" applyProtection="1">
      <alignment vertical="center"/>
    </xf>
    <xf numFmtId="0" fontId="7" fillId="0" borderId="1" xfId="0" applyNumberFormat="1" applyFont="1" applyFill="1" applyBorder="1" applyAlignment="1" applyProtection="1">
      <alignment vertical="center" wrapText="1"/>
    </xf>
    <xf numFmtId="0" fontId="0" fillId="0" borderId="0" xfId="0" applyFont="1" applyFill="1" applyBorder="1" applyAlignment="1"/>
    <xf numFmtId="202" fontId="0" fillId="0" borderId="0" xfId="0" applyNumberFormat="1" applyFont="1" applyFill="1" applyBorder="1" applyAlignment="1"/>
    <xf numFmtId="203" fontId="0" fillId="0" borderId="0" xfId="0" applyNumberFormat="1" applyFont="1" applyFill="1" applyBorder="1" applyAlignment="1"/>
    <xf numFmtId="0" fontId="1" fillId="0" borderId="0" xfId="0" applyNumberFormat="1" applyFont="1" applyFill="1" applyBorder="1" applyAlignment="1" applyProtection="1">
      <alignment horizontal="center" vertical="center"/>
    </xf>
    <xf numFmtId="202" fontId="1" fillId="0" borderId="0" xfId="0" applyNumberFormat="1" applyFont="1" applyFill="1" applyBorder="1" applyAlignment="1" applyProtection="1">
      <alignment horizontal="center" vertical="center"/>
    </xf>
    <xf numFmtId="203" fontId="1"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9" fillId="2" borderId="1" xfId="0" applyNumberFormat="1" applyFont="1" applyFill="1" applyBorder="1" applyAlignment="1" applyProtection="1">
      <alignment horizontal="center" vertical="center"/>
    </xf>
    <xf numFmtId="202" fontId="9" fillId="2" borderId="1" xfId="0" applyNumberFormat="1" applyFont="1" applyFill="1" applyBorder="1" applyAlignment="1" applyProtection="1">
      <alignment horizontal="center" vertical="center"/>
    </xf>
    <xf numFmtId="203" fontId="9" fillId="2" borderId="1"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vertical="center"/>
    </xf>
    <xf numFmtId="202" fontId="8" fillId="2" borderId="1" xfId="0" applyNumberFormat="1" applyFont="1" applyFill="1" applyBorder="1" applyAlignment="1" applyProtection="1">
      <alignment horizontal="right" vertical="center"/>
    </xf>
    <xf numFmtId="203" fontId="8" fillId="2" borderId="1" xfId="0" applyNumberFormat="1" applyFont="1" applyFill="1" applyBorder="1" applyAlignment="1" applyProtection="1">
      <alignment horizontal="right" vertical="center"/>
    </xf>
    <xf numFmtId="202" fontId="8" fillId="3" borderId="1" xfId="0" applyNumberFormat="1" applyFont="1" applyFill="1" applyBorder="1" applyAlignment="1" applyProtection="1">
      <alignment horizontal="right" vertical="center"/>
    </xf>
    <xf numFmtId="203" fontId="8" fillId="3" borderId="1" xfId="0" applyNumberFormat="1" applyFont="1" applyFill="1" applyBorder="1" applyAlignment="1" applyProtection="1">
      <alignment horizontal="right" vertical="center"/>
    </xf>
    <xf numFmtId="0" fontId="2" fillId="0" borderId="0" xfId="0" applyFont="1" applyFill="1" applyAlignment="1">
      <alignment horizontal="left" vertical="center" wrapText="1"/>
    </xf>
    <xf numFmtId="0" fontId="1" fillId="0" borderId="0" xfId="0" applyNumberFormat="1" applyFont="1" applyFill="1" applyAlignment="1" applyProtection="1">
      <alignment horizontal="centerContinuous" vertical="center"/>
    </xf>
    <xf numFmtId="0" fontId="2" fillId="0" borderId="0" xfId="0" applyFont="1" applyFill="1" applyAlignment="1">
      <alignment horizontal="right" vertical="center"/>
    </xf>
    <xf numFmtId="201" fontId="4"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xf>
    <xf numFmtId="204" fontId="4" fillId="0" borderId="1" xfId="0" applyNumberFormat="1" applyFont="1" applyFill="1" applyBorder="1" applyAlignment="1" applyProtection="1">
      <alignment vertical="center"/>
    </xf>
    <xf numFmtId="204" fontId="10" fillId="0" borderId="1" xfId="0" applyNumberFormat="1" applyFont="1" applyFill="1" applyBorder="1" applyAlignment="1" applyProtection="1">
      <alignment vertical="center"/>
    </xf>
    <xf numFmtId="205" fontId="3" fillId="0" borderId="0" xfId="0" applyNumberFormat="1" applyFont="1" applyFill="1" applyAlignment="1">
      <alignment vertical="center"/>
    </xf>
    <xf numFmtId="205" fontId="0" fillId="0" borderId="0" xfId="0" applyNumberFormat="1" applyFill="1" applyAlignment="1">
      <alignment vertical="center"/>
    </xf>
    <xf numFmtId="205" fontId="0" fillId="0" borderId="0" xfId="0" applyNumberFormat="1" applyFont="1" applyFill="1" applyAlignment="1">
      <alignment vertical="center"/>
    </xf>
    <xf numFmtId="205" fontId="1" fillId="0" borderId="0" xfId="0" applyNumberFormat="1" applyFont="1" applyFill="1" applyAlignment="1" applyProtection="1">
      <alignment horizontal="center" vertical="center"/>
    </xf>
    <xf numFmtId="205" fontId="2" fillId="0" borderId="0" xfId="0" applyNumberFormat="1" applyFont="1" applyFill="1" applyAlignment="1" applyProtection="1">
      <alignment vertical="center"/>
    </xf>
    <xf numFmtId="0" fontId="4" fillId="0" borderId="2" xfId="0" applyNumberFormat="1" applyFont="1" applyFill="1" applyBorder="1" applyAlignment="1" applyProtection="1">
      <alignment horizontal="center" vertical="center"/>
    </xf>
    <xf numFmtId="205" fontId="2" fillId="0" borderId="1" xfId="0" applyNumberFormat="1" applyFont="1" applyFill="1" applyBorder="1" applyAlignment="1" applyProtection="1">
      <alignment vertical="center"/>
    </xf>
    <xf numFmtId="205" fontId="2" fillId="0" borderId="1" xfId="0" applyNumberFormat="1" applyFont="1" applyFill="1" applyBorder="1" applyAlignment="1" applyProtection="1">
      <alignment horizontal="right" vertical="center" shrinkToFit="1"/>
    </xf>
    <xf numFmtId="205" fontId="2" fillId="0" borderId="1" xfId="0" applyNumberFormat="1" applyFont="1" applyFill="1" applyBorder="1" applyAlignment="1" applyProtection="1">
      <alignment vertical="center" wrapText="1"/>
    </xf>
    <xf numFmtId="205" fontId="2" fillId="0" borderId="1" xfId="0" applyNumberFormat="1" applyFont="1" applyFill="1" applyBorder="1" applyAlignment="1" applyProtection="1">
      <alignment vertical="center" shrinkToFit="1"/>
    </xf>
    <xf numFmtId="205" fontId="6" fillId="0" borderId="1" xfId="0" applyNumberFormat="1" applyFont="1" applyFill="1" applyBorder="1" applyAlignment="1" applyProtection="1">
      <alignment horizontal="center" vertical="center"/>
    </xf>
    <xf numFmtId="205" fontId="6" fillId="0" borderId="1" xfId="0" applyNumberFormat="1" applyFont="1" applyFill="1" applyBorder="1" applyAlignment="1" applyProtection="1">
      <alignment horizontal="right" vertical="center" shrinkToFit="1"/>
    </xf>
    <xf numFmtId="205" fontId="6" fillId="0" borderId="1" xfId="0" applyNumberFormat="1" applyFont="1" applyFill="1" applyBorder="1" applyAlignment="1" applyProtection="1">
      <alignment vertical="center" shrinkToFit="1"/>
    </xf>
    <xf numFmtId="205" fontId="6" fillId="0" borderId="1" xfId="0" applyNumberFormat="1" applyFont="1" applyFill="1" applyBorder="1" applyAlignment="1" applyProtection="1">
      <alignment vertical="center"/>
    </xf>
    <xf numFmtId="0" fontId="4" fillId="0" borderId="2" xfId="0" applyNumberFormat="1" applyFont="1" applyFill="1" applyBorder="1" applyAlignment="1" applyProtection="1">
      <alignment horizontal="center" vertical="center" wrapText="1"/>
    </xf>
    <xf numFmtId="0" fontId="11" fillId="0" borderId="0" xfId="0" applyFont="1" applyFill="1" applyAlignment="1"/>
    <xf numFmtId="0" fontId="0" fillId="0" borderId="0" xfId="0" applyFont="1" applyFill="1" applyAlignment="1"/>
    <xf numFmtId="0" fontId="1" fillId="4" borderId="0" xfId="0" applyNumberFormat="1" applyFont="1" applyFill="1" applyAlignment="1" applyProtection="1">
      <alignment horizontal="center" vertical="center"/>
    </xf>
    <xf numFmtId="0" fontId="8" fillId="0" borderId="0" xfId="0" applyNumberFormat="1" applyFont="1" applyFill="1" applyAlignment="1" applyProtection="1">
      <alignment vertical="center"/>
    </xf>
    <xf numFmtId="0" fontId="6" fillId="2" borderId="6" xfId="0" applyFont="1" applyFill="1" applyBorder="1" applyAlignment="1">
      <alignment horizontal="center" vertical="center"/>
    </xf>
    <xf numFmtId="0" fontId="2" fillId="2" borderId="7" xfId="0" applyFont="1" applyFill="1" applyBorder="1" applyAlignment="1">
      <alignment vertical="center"/>
    </xf>
    <xf numFmtId="202" fontId="2" fillId="0" borderId="1" xfId="0" applyNumberFormat="1" applyFont="1" applyFill="1" applyBorder="1" applyAlignment="1">
      <alignment horizontal="right" vertical="center" shrinkToFit="1"/>
    </xf>
    <xf numFmtId="203" fontId="2" fillId="2" borderId="1" xfId="0" applyNumberFormat="1" applyFont="1" applyFill="1" applyBorder="1" applyAlignment="1">
      <alignment vertical="center"/>
    </xf>
    <xf numFmtId="203" fontId="2" fillId="2" borderId="1" xfId="0" applyNumberFormat="1" applyFont="1" applyFill="1" applyBorder="1" applyAlignment="1">
      <alignment horizontal="right" vertical="center"/>
    </xf>
    <xf numFmtId="0" fontId="2" fillId="2" borderId="8" xfId="0" applyFont="1" applyFill="1" applyBorder="1" applyAlignment="1">
      <alignment vertical="center"/>
    </xf>
    <xf numFmtId="0" fontId="2" fillId="2" borderId="1" xfId="0" applyFont="1" applyFill="1" applyBorder="1" applyAlignment="1">
      <alignment vertical="center"/>
    </xf>
    <xf numFmtId="203" fontId="2" fillId="2" borderId="9" xfId="0" applyNumberFormat="1" applyFont="1" applyFill="1" applyBorder="1" applyAlignment="1">
      <alignment vertical="center"/>
    </xf>
    <xf numFmtId="0" fontId="11" fillId="0" borderId="0" xfId="0" applyFont="1" applyFill="1" applyAlignment="1"/>
    <xf numFmtId="0" fontId="0" fillId="0" borderId="1" xfId="0" applyFont="1" applyFill="1" applyBorder="1" applyAlignment="1"/>
    <xf numFmtId="203" fontId="0" fillId="0" borderId="1" xfId="0" applyNumberFormat="1" applyFont="1" applyFill="1" applyBorder="1" applyAlignment="1"/>
    <xf numFmtId="0" fontId="6" fillId="2" borderId="1" xfId="0" applyFont="1" applyFill="1" applyBorder="1" applyAlignment="1">
      <alignment horizontal="center" vertical="center"/>
    </xf>
    <xf numFmtId="203" fontId="6" fillId="2" borderId="1" xfId="0" applyNumberFormat="1" applyFont="1" applyFill="1" applyBorder="1" applyAlignment="1">
      <alignment horizontal="right" vertical="center"/>
    </xf>
    <xf numFmtId="203" fontId="6" fillId="2" borderId="1" xfId="0" applyNumberFormat="1" applyFont="1" applyFill="1" applyBorder="1" applyAlignment="1">
      <alignment horizontal="center" vertical="center"/>
    </xf>
    <xf numFmtId="0" fontId="2" fillId="0" borderId="0" xfId="0" applyFont="1" applyFill="1" applyAlignment="1">
      <alignment vertical="center"/>
    </xf>
    <xf numFmtId="0" fontId="6" fillId="0" borderId="1" xfId="0" applyNumberFormat="1" applyFont="1" applyFill="1" applyBorder="1" applyAlignment="1" applyProtection="1">
      <alignment horizontal="center" vertical="center" shrinkToFit="1"/>
    </xf>
    <xf numFmtId="0" fontId="6" fillId="0" borderId="2" xfId="0" applyFont="1" applyFill="1" applyBorder="1" applyAlignment="1">
      <alignment horizontal="left" vertical="center"/>
    </xf>
    <xf numFmtId="0" fontId="6" fillId="0" borderId="2" xfId="0" applyFont="1" applyFill="1" applyBorder="1" applyAlignment="1">
      <alignment horizontal="center" vertical="center"/>
    </xf>
    <xf numFmtId="202" fontId="10" fillId="0" borderId="10" xfId="0" applyNumberFormat="1" applyFont="1" applyFill="1" applyBorder="1" applyAlignment="1" applyProtection="1">
      <alignment horizontal="right" vertical="center"/>
    </xf>
    <xf numFmtId="0" fontId="2" fillId="0" borderId="2" xfId="0" applyFont="1" applyFill="1" applyBorder="1" applyAlignment="1">
      <alignment horizontal="left" vertical="center"/>
    </xf>
    <xf numFmtId="0" fontId="6" fillId="0" borderId="2" xfId="0" applyFont="1" applyFill="1" applyBorder="1" applyAlignment="1">
      <alignment vertical="center"/>
    </xf>
    <xf numFmtId="0" fontId="2" fillId="0" borderId="2" xfId="0" applyFont="1" applyFill="1" applyBorder="1" applyAlignment="1">
      <alignment vertical="center"/>
    </xf>
    <xf numFmtId="0" fontId="2" fillId="0" borderId="11" xfId="0" applyFont="1" applyFill="1" applyBorder="1" applyAlignment="1">
      <alignment horizontal="left" vertical="center"/>
    </xf>
    <xf numFmtId="0" fontId="2" fillId="0" borderId="11" xfId="0" applyFont="1" applyFill="1" applyBorder="1" applyAlignment="1">
      <alignment vertical="center"/>
    </xf>
    <xf numFmtId="0" fontId="2" fillId="0" borderId="1" xfId="0" applyFont="1" applyFill="1" applyBorder="1" applyAlignment="1">
      <alignment horizontal="left" vertical="center"/>
    </xf>
    <xf numFmtId="0" fontId="2" fillId="0" borderId="1" xfId="0" applyFont="1" applyFill="1" applyBorder="1" applyAlignment="1">
      <alignment vertical="center"/>
    </xf>
    <xf numFmtId="0" fontId="6" fillId="0" borderId="1" xfId="0" applyFont="1" applyFill="1" applyBorder="1" applyAlignment="1">
      <alignment vertical="center"/>
    </xf>
    <xf numFmtId="0" fontId="2" fillId="0" borderId="12" xfId="0" applyFont="1" applyFill="1" applyBorder="1" applyAlignment="1">
      <alignment horizontal="left" vertical="center"/>
    </xf>
    <xf numFmtId="0" fontId="2" fillId="0" borderId="12" xfId="0" applyFont="1" applyFill="1" applyBorder="1" applyAlignment="1">
      <alignment vertical="center"/>
    </xf>
    <xf numFmtId="0" fontId="2" fillId="0" borderId="0" xfId="0" applyNumberFormat="1" applyFont="1" applyFill="1" applyAlignment="1" applyProtection="1">
      <alignment vertical="center"/>
    </xf>
    <xf numFmtId="202" fontId="6" fillId="0" borderId="1" xfId="0" applyNumberFormat="1" applyFont="1" applyFill="1" applyBorder="1" applyAlignment="1">
      <alignment horizontal="right" vertical="center" shrinkToFit="1"/>
    </xf>
    <xf numFmtId="0" fontId="0" fillId="0" borderId="0" xfId="0" applyFill="1" applyAlignment="1">
      <alignment horizontal="center"/>
    </xf>
    <xf numFmtId="0" fontId="5" fillId="0" borderId="0" xfId="0" applyNumberFormat="1" applyFont="1" applyFill="1" applyAlignment="1" applyProtection="1">
      <alignment horizontal="centerContinuous" vertical="center"/>
    </xf>
    <xf numFmtId="0" fontId="2" fillId="0" borderId="0" xfId="0" applyFont="1" applyFill="1"/>
    <xf numFmtId="0" fontId="2" fillId="0" borderId="0" xfId="0" applyFont="1" applyFill="1" applyAlignment="1">
      <alignment horizontal="center"/>
    </xf>
    <xf numFmtId="0" fontId="2" fillId="0" borderId="13" xfId="0" applyNumberFormat="1" applyFont="1" applyFill="1" applyBorder="1" applyAlignment="1" applyProtection="1">
      <alignment horizontal="right" vertical="center"/>
    </xf>
    <xf numFmtId="0" fontId="6" fillId="0" borderId="1" xfId="0" applyNumberFormat="1" applyFont="1" applyFill="1" applyBorder="1" applyAlignment="1" applyProtection="1">
      <alignment horizontal="left" vertical="center"/>
    </xf>
    <xf numFmtId="202" fontId="2" fillId="0" borderId="1" xfId="0" applyNumberFormat="1" applyFont="1" applyFill="1" applyBorder="1" applyAlignment="1">
      <alignment horizontal="right" vertical="center"/>
    </xf>
    <xf numFmtId="0" fontId="2" fillId="0" borderId="1" xfId="0" applyNumberFormat="1" applyFont="1" applyFill="1" applyBorder="1" applyAlignment="1" applyProtection="1">
      <alignment vertical="center" shrinkToFit="1"/>
    </xf>
    <xf numFmtId="0" fontId="2" fillId="0" borderId="3" xfId="0" applyNumberFormat="1" applyFont="1" applyFill="1" applyBorder="1" applyAlignment="1" applyProtection="1">
      <alignment vertical="center" shrinkToFit="1"/>
    </xf>
    <xf numFmtId="0" fontId="10" fillId="0" borderId="9" xfId="0" applyNumberFormat="1" applyFont="1" applyFill="1" applyBorder="1" applyAlignment="1" applyProtection="1">
      <alignment vertical="center" shrinkToFit="1"/>
    </xf>
    <xf numFmtId="3" fontId="2" fillId="0" borderId="9" xfId="0" applyNumberFormat="1" applyFont="1" applyFill="1" applyBorder="1" applyAlignment="1" applyProtection="1">
      <alignment horizontal="right" vertical="center"/>
    </xf>
    <xf numFmtId="3" fontId="2" fillId="0" borderId="1" xfId="0" applyNumberFormat="1" applyFont="1" applyFill="1" applyBorder="1" applyAlignment="1" applyProtection="1">
      <alignment horizontal="right" vertical="center"/>
    </xf>
    <xf numFmtId="0" fontId="0" fillId="0" borderId="1" xfId="0" applyFill="1" applyBorder="1"/>
    <xf numFmtId="0" fontId="2" fillId="0" borderId="12" xfId="0" applyNumberFormat="1" applyFont="1" applyFill="1" applyBorder="1" applyAlignment="1" applyProtection="1">
      <alignment vertical="center" shrinkToFit="1"/>
    </xf>
    <xf numFmtId="202" fontId="2" fillId="0" borderId="12" xfId="0" applyNumberFormat="1" applyFont="1" applyFill="1" applyBorder="1" applyAlignment="1">
      <alignment horizontal="right" vertical="center"/>
    </xf>
    <xf numFmtId="0" fontId="0" fillId="0" borderId="12" xfId="0" applyFill="1" applyBorder="1"/>
    <xf numFmtId="0" fontId="0" fillId="0" borderId="0" xfId="0" applyFill="1" applyAlignment="1">
      <alignment wrapText="1"/>
    </xf>
    <xf numFmtId="0" fontId="0" fillId="0" borderId="0" xfId="0" applyFill="1" applyAlignment="1">
      <alignment horizontal="center" wrapText="1"/>
    </xf>
    <xf numFmtId="0" fontId="0" fillId="0" borderId="0" xfId="0" applyFont="1" applyFill="1" applyAlignment="1">
      <alignment wrapText="1"/>
    </xf>
    <xf numFmtId="0" fontId="1" fillId="0" borderId="0" xfId="0" applyNumberFormat="1" applyFont="1" applyFill="1" applyAlignment="1" applyProtection="1">
      <alignment horizontal="centerContinuous" vertical="center" wrapText="1"/>
    </xf>
    <xf numFmtId="0" fontId="8" fillId="0" borderId="0" xfId="0" applyFont="1" applyFill="1" applyAlignment="1">
      <alignment vertical="center" wrapText="1"/>
    </xf>
    <xf numFmtId="0" fontId="2" fillId="0" borderId="0" xfId="0" applyFont="1" applyFill="1" applyAlignment="1">
      <alignment horizontal="right" vertical="center" wrapText="1"/>
    </xf>
    <xf numFmtId="0" fontId="6" fillId="0" borderId="3" xfId="0" applyNumberFormat="1" applyFont="1" applyFill="1" applyBorder="1" applyAlignment="1" applyProtection="1">
      <alignment horizontal="center" vertical="center" shrinkToFit="1"/>
    </xf>
    <xf numFmtId="201" fontId="4" fillId="0" borderId="1" xfId="0" applyNumberFormat="1" applyFont="1" applyFill="1" applyBorder="1" applyAlignment="1" applyProtection="1">
      <alignment horizontal="center" vertical="center" shrinkToFit="1"/>
    </xf>
    <xf numFmtId="0" fontId="2" fillId="0" borderId="1" xfId="0" applyNumberFormat="1" applyFont="1" applyFill="1" applyBorder="1" applyAlignment="1" applyProtection="1">
      <alignment horizontal="left" vertical="center" shrinkToFit="1"/>
    </xf>
    <xf numFmtId="0" fontId="6" fillId="0" borderId="3" xfId="0" applyNumberFormat="1" applyFont="1" applyFill="1" applyBorder="1" applyAlignment="1" applyProtection="1">
      <alignment horizontal="left" vertical="center" shrinkToFit="1"/>
    </xf>
    <xf numFmtId="0" fontId="2" fillId="0" borderId="3" xfId="0" applyNumberFormat="1" applyFont="1" applyFill="1" applyBorder="1" applyAlignment="1" applyProtection="1">
      <alignment horizontal="left" vertical="center" shrinkToFit="1"/>
    </xf>
    <xf numFmtId="0" fontId="12" fillId="0" borderId="0" xfId="0" applyFont="1" applyFill="1" applyAlignment="1"/>
    <xf numFmtId="0" fontId="0" fillId="0" borderId="0" xfId="0" applyFill="1" applyAlignment="1">
      <alignment horizontal="left"/>
    </xf>
    <xf numFmtId="0" fontId="0" fillId="0" borderId="0" xfId="0" applyFill="1" applyAlignment="1"/>
    <xf numFmtId="201" fontId="0" fillId="0" borderId="0" xfId="0" applyNumberFormat="1" applyFont="1" applyFill="1" applyAlignment="1"/>
    <xf numFmtId="0" fontId="2" fillId="0" borderId="0" xfId="0" applyNumberFormat="1" applyFont="1" applyFill="1" applyAlignment="1" applyProtection="1">
      <alignment horizontal="left" vertical="center"/>
    </xf>
    <xf numFmtId="0" fontId="2" fillId="0" borderId="0" xfId="0" applyNumberFormat="1" applyFont="1" applyFill="1" applyAlignment="1" applyProtection="1">
      <alignment horizontal="right" vertical="center"/>
    </xf>
    <xf numFmtId="202" fontId="4" fillId="0" borderId="10" xfId="0" applyNumberFormat="1" applyFont="1" applyFill="1" applyBorder="1" applyAlignment="1" applyProtection="1">
      <alignment horizontal="right" vertical="center"/>
    </xf>
    <xf numFmtId="0" fontId="3" fillId="0" borderId="0" xfId="0" applyFont="1" applyAlignment="1">
      <alignment vertical="center"/>
    </xf>
    <xf numFmtId="0" fontId="0" fillId="0" borderId="0" xfId="0" applyFont="1" applyAlignment="1">
      <alignment vertical="center"/>
    </xf>
    <xf numFmtId="202" fontId="0" fillId="0" borderId="0" xfId="0" applyNumberFormat="1" applyFont="1" applyAlignment="1">
      <alignment horizontal="center" vertical="center"/>
    </xf>
    <xf numFmtId="0" fontId="1" fillId="0" borderId="0" xfId="0" applyFont="1" applyAlignment="1">
      <alignment horizontal="centerContinuous" vertical="center"/>
    </xf>
    <xf numFmtId="202" fontId="0" fillId="0" borderId="0" xfId="0" applyNumberFormat="1" applyFont="1" applyAlignment="1">
      <alignment horizontal="centerContinuous" vertical="center"/>
    </xf>
    <xf numFmtId="202" fontId="13" fillId="0" borderId="0" xfId="0" applyNumberFormat="1" applyFont="1" applyFill="1" applyBorder="1" applyAlignment="1" applyProtection="1">
      <alignment horizontal="right" vertical="center"/>
    </xf>
    <xf numFmtId="0" fontId="6" fillId="0" borderId="1" xfId="0" applyFont="1" applyBorder="1" applyAlignment="1">
      <alignment horizontal="center" vertical="center"/>
    </xf>
    <xf numFmtId="202" fontId="6" fillId="0" borderId="1" xfId="0" applyNumberFormat="1" applyFont="1" applyBorder="1" applyAlignment="1">
      <alignment horizontal="center" vertical="center" wrapText="1"/>
    </xf>
    <xf numFmtId="0" fontId="2" fillId="0" borderId="1" xfId="0" applyFont="1" applyBorder="1" applyAlignment="1">
      <alignment vertical="center"/>
    </xf>
    <xf numFmtId="0" fontId="10" fillId="0" borderId="1" xfId="0" applyNumberFormat="1" applyFont="1" applyFill="1" applyBorder="1" applyAlignment="1" applyProtection="1">
      <alignment vertical="center"/>
    </xf>
    <xf numFmtId="0" fontId="10" fillId="0" borderId="9" xfId="0" applyNumberFormat="1" applyFont="1" applyFill="1" applyBorder="1" applyAlignment="1" applyProtection="1">
      <alignment vertical="center"/>
    </xf>
    <xf numFmtId="206" fontId="0" fillId="0" borderId="0" xfId="0" applyNumberFormat="1" applyFont="1" applyAlignment="1">
      <alignment vertical="center"/>
    </xf>
    <xf numFmtId="201" fontId="13" fillId="0" borderId="0" xfId="0" applyNumberFormat="1" applyFont="1" applyFill="1" applyBorder="1" applyAlignment="1" applyProtection="1">
      <alignment horizontal="right" vertical="center"/>
    </xf>
    <xf numFmtId="202" fontId="10" fillId="0" borderId="2" xfId="0" applyNumberFormat="1" applyFont="1" applyFill="1" applyBorder="1" applyAlignment="1" applyProtection="1">
      <alignment vertical="center"/>
    </xf>
    <xf numFmtId="202" fontId="10" fillId="0" borderId="11" xfId="0" applyNumberFormat="1" applyFont="1" applyFill="1" applyBorder="1" applyAlignment="1" applyProtection="1">
      <alignment vertical="center"/>
    </xf>
    <xf numFmtId="202" fontId="10" fillId="0" borderId="14" xfId="0" applyNumberFormat="1" applyFont="1" applyFill="1" applyBorder="1" applyAlignment="1" applyProtection="1">
      <alignment vertical="center"/>
    </xf>
    <xf numFmtId="0" fontId="6" fillId="0" borderId="1" xfId="0" applyFont="1" applyBorder="1" applyAlignment="1">
      <alignment vertical="center"/>
    </xf>
    <xf numFmtId="202" fontId="6" fillId="0" borderId="1" xfId="0" applyNumberFormat="1" applyFont="1" applyFill="1" applyBorder="1" applyAlignment="1">
      <alignment horizontal="right" vertical="center"/>
    </xf>
    <xf numFmtId="206" fontId="3" fillId="0" borderId="0" xfId="0" applyNumberFormat="1" applyFont="1" applyAlignment="1">
      <alignment vertical="center"/>
    </xf>
    <xf numFmtId="0" fontId="10" fillId="0" borderId="2" xfId="0" applyNumberFormat="1" applyFont="1" applyFill="1" applyBorder="1" applyAlignment="1" applyProtection="1">
      <alignment vertical="center"/>
    </xf>
    <xf numFmtId="0" fontId="6" fillId="0" borderId="1" xfId="0" applyFont="1" applyFill="1" applyBorder="1" applyAlignment="1">
      <alignment horizontal="center" vertical="center"/>
    </xf>
    <xf numFmtId="202" fontId="0" fillId="0" borderId="0" xfId="0" applyNumberFormat="1" applyFont="1" applyFill="1" applyAlignment="1">
      <alignment horizontal="center" vertical="center"/>
    </xf>
    <xf numFmtId="0" fontId="14"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vertical="center"/>
    </xf>
    <xf numFmtId="0" fontId="16" fillId="0" borderId="0" xfId="0" applyNumberFormat="1" applyFont="1" applyFill="1" applyAlignment="1" applyProtection="1">
      <alignment horizontal="center" vertical="center"/>
    </xf>
    <xf numFmtId="0" fontId="15" fillId="0" borderId="0" xfId="0" applyNumberFormat="1" applyFont="1" applyFill="1" applyBorder="1" applyAlignment="1" applyProtection="1">
      <alignment vertical="center"/>
    </xf>
    <xf numFmtId="202" fontId="15" fillId="0" borderId="0" xfId="0" applyNumberFormat="1" applyFont="1" applyFill="1" applyBorder="1" applyAlignment="1" applyProtection="1">
      <alignment vertical="center"/>
    </xf>
    <xf numFmtId="0" fontId="14" fillId="0" borderId="0" xfId="0" applyNumberFormat="1" applyFont="1" applyFill="1" applyAlignment="1" applyProtection="1">
      <alignment horizontal="center" vertical="center"/>
    </xf>
    <xf numFmtId="202" fontId="14" fillId="0" borderId="0" xfId="0" applyNumberFormat="1" applyFont="1" applyFill="1" applyBorder="1" applyAlignment="1" applyProtection="1">
      <alignment horizontal="centerContinuous" vertical="center"/>
    </xf>
    <xf numFmtId="202" fontId="13" fillId="0" borderId="0" xfId="0" applyNumberFormat="1" applyFont="1" applyFill="1" applyBorder="1" applyAlignment="1" applyProtection="1">
      <alignment vertical="center"/>
    </xf>
    <xf numFmtId="202" fontId="17" fillId="0" borderId="2" xfId="0" applyNumberFormat="1" applyFont="1" applyFill="1" applyBorder="1" applyAlignment="1" applyProtection="1">
      <alignment horizontal="center" vertical="center" wrapText="1"/>
    </xf>
    <xf numFmtId="202" fontId="10" fillId="0" borderId="10" xfId="0" applyNumberFormat="1" applyFont="1" applyFill="1" applyBorder="1" applyAlignment="1" applyProtection="1">
      <alignment vertical="center"/>
    </xf>
    <xf numFmtId="0" fontId="10" fillId="0" borderId="11" xfId="0" applyNumberFormat="1" applyFont="1" applyFill="1" applyBorder="1" applyAlignment="1" applyProtection="1">
      <alignment vertical="center"/>
    </xf>
    <xf numFmtId="0" fontId="18" fillId="0" borderId="1" xfId="0" applyNumberFormat="1" applyFont="1" applyFill="1" applyBorder="1" applyAlignment="1" applyProtection="1">
      <alignment vertical="center"/>
    </xf>
    <xf numFmtId="0" fontId="10" fillId="0" borderId="15" xfId="0" applyNumberFormat="1" applyFont="1" applyFill="1" applyBorder="1" applyAlignment="1" applyProtection="1">
      <alignment vertical="center"/>
    </xf>
    <xf numFmtId="202" fontId="10" fillId="0" borderId="15" xfId="0" applyNumberFormat="1" applyFont="1" applyFill="1" applyBorder="1" applyAlignment="1" applyProtection="1">
      <alignment vertical="center"/>
    </xf>
    <xf numFmtId="0" fontId="10" fillId="0" borderId="2" xfId="0" applyNumberFormat="1" applyFont="1" applyFill="1" applyBorder="1" applyAlignment="1" applyProtection="1">
      <alignment vertical="center" wrapText="1"/>
    </xf>
    <xf numFmtId="0" fontId="10" fillId="0" borderId="1" xfId="0" applyNumberFormat="1" applyFont="1" applyFill="1" applyBorder="1" applyAlignment="1" applyProtection="1">
      <alignment vertical="center" wrapText="1"/>
    </xf>
    <xf numFmtId="0" fontId="19" fillId="0" borderId="2" xfId="0" applyNumberFormat="1" applyFont="1" applyFill="1" applyBorder="1" applyAlignment="1" applyProtection="1">
      <alignment vertical="center" wrapText="1"/>
    </xf>
    <xf numFmtId="202" fontId="4" fillId="0" borderId="2" xfId="0" applyNumberFormat="1" applyFont="1" applyFill="1" applyBorder="1" applyAlignment="1" applyProtection="1">
      <alignment vertical="center"/>
    </xf>
    <xf numFmtId="0" fontId="4" fillId="0" borderId="1" xfId="0" applyNumberFormat="1" applyFont="1" applyFill="1" applyBorder="1" applyAlignment="1" applyProtection="1">
      <alignment horizontal="center" vertical="center"/>
    </xf>
    <xf numFmtId="202" fontId="4" fillId="0" borderId="10" xfId="0" applyNumberFormat="1" applyFont="1" applyFill="1" applyBorder="1" applyAlignment="1" applyProtection="1">
      <alignment vertical="center"/>
    </xf>
    <xf numFmtId="0" fontId="4" fillId="0" borderId="2" xfId="0" applyNumberFormat="1" applyFont="1" applyFill="1" applyBorder="1" applyAlignment="1" applyProtection="1">
      <alignment vertical="center"/>
    </xf>
    <xf numFmtId="0" fontId="4" fillId="0" borderId="1" xfId="0" applyNumberFormat="1" applyFont="1" applyFill="1" applyBorder="1" applyAlignment="1" applyProtection="1">
      <alignment vertical="center"/>
    </xf>
    <xf numFmtId="0" fontId="10" fillId="0" borderId="2" xfId="0" applyNumberFormat="1" applyFont="1" applyFill="1" applyBorder="1" applyAlignment="1" applyProtection="1">
      <alignment vertical="center" shrinkToFit="1"/>
    </xf>
    <xf numFmtId="202" fontId="10" fillId="0" borderId="1" xfId="0" applyNumberFormat="1" applyFont="1" applyFill="1" applyBorder="1" applyAlignment="1" applyProtection="1">
      <alignment vertical="center"/>
    </xf>
    <xf numFmtId="202" fontId="4" fillId="0" borderId="2" xfId="0" applyNumberFormat="1" applyFont="1" applyFill="1" applyBorder="1" applyAlignment="1" applyProtection="1">
      <alignment horizontal="right" vertical="center"/>
    </xf>
    <xf numFmtId="0" fontId="4" fillId="0" borderId="1" xfId="0" applyNumberFormat="1" applyFont="1" applyFill="1" applyBorder="1" applyAlignment="1" applyProtection="1">
      <alignment horizontal="center" vertical="center" wrapText="1"/>
    </xf>
    <xf numFmtId="202" fontId="4" fillId="0" borderId="1" xfId="0" applyNumberFormat="1" applyFont="1" applyFill="1" applyBorder="1" applyAlignment="1" applyProtection="1">
      <alignment horizontal="right" vertical="center"/>
    </xf>
    <xf numFmtId="0" fontId="10" fillId="0" borderId="0" xfId="0" applyNumberFormat="1" applyFont="1" applyFill="1" applyBorder="1" applyAlignment="1" applyProtection="1">
      <alignment vertical="center"/>
    </xf>
    <xf numFmtId="202" fontId="10" fillId="0" borderId="0" xfId="0" applyNumberFormat="1" applyFont="1" applyFill="1" applyBorder="1" applyAlignment="1" applyProtection="1">
      <alignment vertical="center"/>
    </xf>
    <xf numFmtId="0" fontId="8" fillId="0" borderId="0" xfId="0" applyFont="1" applyFill="1"/>
    <xf numFmtId="0" fontId="9" fillId="0" borderId="0" xfId="0" applyFont="1" applyFill="1" applyAlignment="1">
      <alignment horizontal="center"/>
    </xf>
    <xf numFmtId="0" fontId="20" fillId="0" borderId="0" xfId="0" applyFont="1" applyFill="1" applyAlignment="1">
      <alignment horizontal="center" vertical="center"/>
    </xf>
    <xf numFmtId="0" fontId="21" fillId="0" borderId="0" xfId="0" applyFont="1" applyFill="1" applyAlignment="1">
      <alignment vertical="center"/>
    </xf>
    <xf numFmtId="0" fontId="21" fillId="0" borderId="0" xfId="0" applyFont="1" applyFill="1" applyAlignment="1">
      <alignment horizontal="center" vertical="center"/>
    </xf>
    <xf numFmtId="0" fontId="8" fillId="0" borderId="0" xfId="0" applyFont="1" applyFill="1" applyAlignment="1">
      <alignment horizontal="right"/>
    </xf>
    <xf numFmtId="0" fontId="9" fillId="0" borderId="9"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 xfId="0" applyNumberFormat="1" applyFont="1" applyFill="1" applyBorder="1" applyAlignment="1" applyProtection="1">
      <alignment horizontal="center" vertical="center"/>
    </xf>
    <xf numFmtId="3" fontId="9" fillId="0" borderId="1" xfId="0" applyNumberFormat="1" applyFont="1" applyFill="1" applyBorder="1" applyAlignment="1" applyProtection="1">
      <alignment horizontal="right" vertical="center"/>
    </xf>
    <xf numFmtId="0" fontId="8"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vertical="center"/>
    </xf>
    <xf numFmtId="3" fontId="8" fillId="0" borderId="1" xfId="0" applyNumberFormat="1" applyFont="1" applyFill="1" applyBorder="1" applyAlignment="1" applyProtection="1">
      <alignment horizontal="right" vertical="center"/>
    </xf>
    <xf numFmtId="0" fontId="8" fillId="0" borderId="1" xfId="0" applyNumberFormat="1" applyFont="1" applyFill="1" applyBorder="1" applyAlignment="1" applyProtection="1">
      <alignment vertical="center"/>
    </xf>
    <xf numFmtId="3" fontId="0" fillId="0" borderId="0" xfId="0" applyNumberFormat="1" applyFont="1" applyFill="1"/>
    <xf numFmtId="0" fontId="22" fillId="0" borderId="0" xfId="0" applyFont="1"/>
    <xf numFmtId="0" fontId="2" fillId="0" borderId="0" xfId="0" applyFont="1" applyAlignment="1">
      <alignment vertical="center"/>
    </xf>
    <xf numFmtId="0" fontId="2" fillId="0" borderId="0" xfId="0" applyFont="1" applyFill="1" applyBorder="1" applyAlignment="1">
      <alignment vertical="center"/>
    </xf>
    <xf numFmtId="0" fontId="22" fillId="0" borderId="0" xfId="0" applyFont="1" applyAlignment="1">
      <alignment vertical="center"/>
    </xf>
    <xf numFmtId="0" fontId="23" fillId="0" borderId="0" xfId="0" applyFont="1" applyAlignment="1">
      <alignment horizontal="centerContinuous" vertical="center"/>
    </xf>
    <xf numFmtId="0" fontId="24" fillId="0" borderId="0" xfId="0" applyFont="1" applyAlignment="1">
      <alignment horizontal="centerContinuous" vertical="center"/>
    </xf>
    <xf numFmtId="0" fontId="25" fillId="0" borderId="0" xfId="0" applyFont="1" applyAlignment="1">
      <alignment vertical="center"/>
    </xf>
    <xf numFmtId="0" fontId="25" fillId="0" borderId="0" xfId="0" applyFont="1" applyFill="1" applyBorder="1" applyAlignment="1">
      <alignment vertical="center"/>
    </xf>
    <xf numFmtId="0" fontId="25" fillId="0" borderId="0" xfId="0" applyFont="1" applyFill="1" applyAlignment="1">
      <alignment vertical="center"/>
    </xf>
    <xf numFmtId="49" fontId="26" fillId="0" borderId="0" xfId="0" applyNumberFormat="1" applyFont="1" applyAlignment="1">
      <alignment horizontal="center" vertical="center"/>
    </xf>
    <xf numFmtId="0" fontId="27" fillId="0" borderId="0" xfId="0" applyFont="1" applyAlignment="1">
      <alignment vertical="center"/>
    </xf>
    <xf numFmtId="0" fontId="28" fillId="0" borderId="0" xfId="0" applyFont="1" applyAlignment="1">
      <alignment horizontal="left" vertical="center"/>
    </xf>
    <xf numFmtId="49" fontId="28" fillId="0" borderId="0" xfId="0" applyNumberFormat="1" applyFont="1" applyAlignment="1">
      <alignment horizontal="left" vertical="center"/>
    </xf>
  </cellXfs>
  <cellStyles count="24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gdp" xfId="49"/>
    <cellStyle name="常规 44" xfId="50"/>
    <cellStyle name="好_05玉溪" xfId="51"/>
    <cellStyle name="强调文字颜色 2 3 2" xfId="52"/>
    <cellStyle name="t_HVAC Equipment (3)_报预算处2014年政府性基金决算报表(政府性基金)_2015年广西壮族自治区本级社会保险基金预算收支决算表" xfId="53"/>
    <cellStyle name="Accent2 - 40%" xfId="54"/>
    <cellStyle name="40% - 强调文字颜色 4 3 4" xfId="55"/>
    <cellStyle name="40% - 强调文字颜色 3 3 3 2" xfId="56"/>
    <cellStyle name="常规 26 2" xfId="57"/>
    <cellStyle name="Accent6 4" xfId="58"/>
    <cellStyle name="Accent2 - 60%" xfId="59"/>
    <cellStyle name="日期" xfId="60"/>
    <cellStyle name="60% - 强调文字颜色 6 3 2" xfId="61"/>
    <cellStyle name="_ET_STYLE_NoName_00__Sheet3" xfId="62"/>
    <cellStyle name="60% - 强调文字颜色 2 3" xfId="63"/>
    <cellStyle name="差_平邑 2" xfId="64"/>
    <cellStyle name="好_2支出" xfId="65"/>
    <cellStyle name="Accent5 - 60% 2 2" xfId="66"/>
    <cellStyle name="差_教师绩效工资测算表（离退休按各地上报数测算）2009年1月1日" xfId="67"/>
    <cellStyle name="差_0502通海县 2 2" xfId="68"/>
    <cellStyle name="百分比 4" xfId="69"/>
    <cellStyle name="百分比 5" xfId="70"/>
    <cellStyle name="Accent4 2 2" xfId="71"/>
    <cellStyle name="注释 3 2 2" xfId="72"/>
    <cellStyle name="计算 3 2" xfId="73"/>
    <cellStyle name="40% - 强调文字颜色 4 2" xfId="74"/>
    <cellStyle name="表标题 2 2" xfId="75"/>
    <cellStyle name="差_Book2" xfId="76"/>
    <cellStyle name="_Book1_5" xfId="77"/>
    <cellStyle name="_ET_STYLE_NoName_00__附件1：基数核对表" xfId="78"/>
    <cellStyle name="Accent6 - 20% 2 2" xfId="79"/>
    <cellStyle name="千位分隔[0] 2" xfId="80"/>
    <cellStyle name="PSChar" xfId="81"/>
    <cellStyle name="0,0&#13;&#10;NA&#13;&#10;" xfId="82"/>
    <cellStyle name="好_汇总-县级财政报表附表 2 2" xfId="83"/>
    <cellStyle name="百分比 2 3" xfId="84"/>
    <cellStyle name="常规 30 3" xfId="85"/>
    <cellStyle name="千位分季_新建 Microsoft Excel 工作表" xfId="86"/>
    <cellStyle name="_Book1_2" xfId="87"/>
    <cellStyle name="超级链接 2" xfId="88"/>
    <cellStyle name="_Book1_4" xfId="89"/>
    <cellStyle name="20% - 强调文字颜色 3 2" xfId="90"/>
    <cellStyle name="20% - 强调文字颜色 1 3 2" xfId="91"/>
    <cellStyle name="Accent1 - 20% 2 2" xfId="92"/>
    <cellStyle name="Accent5 - 20%" xfId="93"/>
    <cellStyle name="好_2011年09月月报大表" xfId="94"/>
    <cellStyle name="Accent3 - 40% 2" xfId="95"/>
    <cellStyle name="千位分隔 2 3 2" xfId="96"/>
    <cellStyle name="Milliers [0]_!!!GO" xfId="97"/>
    <cellStyle name="60% - 强调文字颜色 1 3 2 2" xfId="98"/>
    <cellStyle name="好_27重庆_财力性转移支付2010年预算参考数 2 2" xfId="99"/>
    <cellStyle name="콤마 [0]_BOILER-CO1" xfId="100"/>
    <cellStyle name="好_2008年预计支出与2007年对比" xfId="101"/>
    <cellStyle name="60% - 强调文字颜色 1 2" xfId="102"/>
    <cellStyle name="Accent6 - 60% 2" xfId="103"/>
    <cellStyle name="60% - 强调文字颜色 2 2" xfId="104"/>
    <cellStyle name="60% - 强调文字颜色 3 2" xfId="105"/>
    <cellStyle name="60% - 强调文字颜色 4 2" xfId="106"/>
    <cellStyle name="20% - 强调文字颜色 1 2" xfId="107"/>
    <cellStyle name="好_第一部分：综合全" xfId="108"/>
    <cellStyle name="标题 6" xfId="109"/>
    <cellStyle name="40% - 强调文字颜色 3 2" xfId="110"/>
    <cellStyle name="20% - 强调文字颜色 2 2" xfId="111"/>
    <cellStyle name="差_530629_2006年县级财政报表附表" xfId="112"/>
    <cellStyle name="Dollar (zero dec)" xfId="113"/>
    <cellStyle name="40% - 强调文字颜色 6 2" xfId="114"/>
    <cellStyle name="千位分隔 3 3" xfId="115"/>
    <cellStyle name="好_Book2" xfId="116"/>
    <cellStyle name="强调文字颜色 6 2" xfId="117"/>
    <cellStyle name="注释 2" xfId="118"/>
    <cellStyle name="20% - 强调文字颜色 5 2" xfId="119"/>
    <cellStyle name="Accent5 2" xfId="120"/>
    <cellStyle name="Milliers_!!!GO" xfId="121"/>
    <cellStyle name="标题 1 2" xfId="122"/>
    <cellStyle name="HEADING1" xfId="123"/>
    <cellStyle name="20% - 强调文字颜色 6 2" xfId="124"/>
    <cellStyle name="no dec" xfId="125"/>
    <cellStyle name="差_530623_2006年县级财政报表附表 2" xfId="126"/>
    <cellStyle name="60% - 强调文字颜色 4 3" xfId="127"/>
    <cellStyle name="标题1" xfId="128"/>
    <cellStyle name="Normal - Style1" xfId="129"/>
    <cellStyle name="警告文本 2" xfId="130"/>
    <cellStyle name="40% - 强调文字颜色 1 2" xfId="131"/>
    <cellStyle name="差_各市上报2013年收入任务分解落实方案" xfId="132"/>
    <cellStyle name="Accent2" xfId="133"/>
    <cellStyle name="40% - 强调文字颜色 2 2" xfId="134"/>
    <cellStyle name="60% - 强调文字颜色 5 2" xfId="135"/>
    <cellStyle name="解释性文本 2" xfId="136"/>
    <cellStyle name="New Times Roman" xfId="137"/>
    <cellStyle name="6mal" xfId="138"/>
    <cellStyle name="PSDec" xfId="139"/>
    <cellStyle name="Accent4 - 60% 2" xfId="140"/>
    <cellStyle name="PSSpacer" xfId="141"/>
    <cellStyle name="输入 3" xfId="142"/>
    <cellStyle name="差_2014年广西壮族自治区本级决算录入表0701" xfId="143"/>
    <cellStyle name="差_05潍坊" xfId="144"/>
    <cellStyle name="RowLevel_0" xfId="145"/>
    <cellStyle name="Accent4_Book1" xfId="146"/>
    <cellStyle name="per.style" xfId="147"/>
    <cellStyle name="强调文字颜色 4 3" xfId="148"/>
    <cellStyle name="Norma,_laroux_4_营业在建 (2)_E21" xfId="149"/>
    <cellStyle name="60% - 强调文字颜色 6 2" xfId="150"/>
    <cellStyle name="捠壿_Region Orders (2)" xfId="151"/>
    <cellStyle name="编号" xfId="152"/>
    <cellStyle name="통화_BOILER-CO1" xfId="153"/>
    <cellStyle name="comma zerodec" xfId="154"/>
    <cellStyle name="捠壿 [0.00]_Region Orders (2)" xfId="155"/>
    <cellStyle name="借出原因" xfId="156"/>
    <cellStyle name="Accent5_Book1" xfId="157"/>
    <cellStyle name="Accent6 - 40%" xfId="158"/>
    <cellStyle name="args.style" xfId="159"/>
    <cellStyle name="Calc Currency (0)" xfId="160"/>
    <cellStyle name="Comma [0]" xfId="161"/>
    <cellStyle name="Comma_!!!GO" xfId="162"/>
    <cellStyle name="Currency [0]" xfId="163"/>
    <cellStyle name="Currency_!!!GO" xfId="164"/>
    <cellStyle name="标题 3 3 2" xfId="165"/>
    <cellStyle name="分级显示列_1_Book1" xfId="166"/>
    <cellStyle name="Currency1" xfId="167"/>
    <cellStyle name="Date" xfId="168"/>
    <cellStyle name="Fixed" xfId="169"/>
    <cellStyle name="Grey" xfId="170"/>
    <cellStyle name="Header1" xfId="171"/>
    <cellStyle name="Header2" xfId="172"/>
    <cellStyle name="HEADING2" xfId="173"/>
    <cellStyle name="标题 4 3 2 2" xfId="174"/>
    <cellStyle name="Input [yellow]" xfId="175"/>
    <cellStyle name="Input Cells" xfId="176"/>
    <cellStyle name="归盒啦_95" xfId="177"/>
    <cellStyle name="Linked Cells" xfId="178"/>
    <cellStyle name="Millares [0]_96 Risk" xfId="179"/>
    <cellStyle name="Millares_96 Risk" xfId="180"/>
    <cellStyle name="Moneda [0]_96 Risk" xfId="181"/>
    <cellStyle name="Moneda_96 Risk" xfId="182"/>
    <cellStyle name="Mon閠aire [0]_!!!GO" xfId="183"/>
    <cellStyle name="Note" xfId="184"/>
    <cellStyle name="Pourcentage_pldt" xfId="185"/>
    <cellStyle name="Percent [2]" xfId="186"/>
    <cellStyle name="Percent_!!!GO" xfId="187"/>
    <cellStyle name="PSDate" xfId="188"/>
    <cellStyle name="PSHeading" xfId="189"/>
    <cellStyle name="PSInt" xfId="190"/>
    <cellStyle name="Standard_AREAS" xfId="191"/>
    <cellStyle name="표준_0N-HANDLING " xfId="192"/>
    <cellStyle name="Total" xfId="193"/>
    <cellStyle name="标题 1 3" xfId="194"/>
    <cellStyle name="标题 2 2" xfId="195"/>
    <cellStyle name="标题 2 3" xfId="196"/>
    <cellStyle name="标题 3 2" xfId="197"/>
    <cellStyle name="标题 4 2" xfId="198"/>
    <cellStyle name="部门" xfId="199"/>
    <cellStyle name="差_10月月报大表" xfId="200"/>
    <cellStyle name="输出 2" xfId="201"/>
    <cellStyle name="差_上月各市收入" xfId="202"/>
    <cellStyle name="汇总 2" xfId="203"/>
    <cellStyle name="强调 2" xfId="204"/>
    <cellStyle name="昗弨_Pacific Region P&amp;L" xfId="205"/>
    <cellStyle name="强调文字颜色 1 2" xfId="206"/>
    <cellStyle name="输出 3" xfId="207"/>
    <cellStyle name="强调文字颜色 6 3" xfId="208"/>
    <cellStyle name="后继超级链接 2" xfId="209"/>
    <cellStyle name="适中 2" xfId="210"/>
    <cellStyle name="货币 2" xfId="211"/>
    <cellStyle name="常规 4 2" xfId="212"/>
    <cellStyle name="常规 16" xfId="213"/>
    <cellStyle name="输入 2" xfId="214"/>
    <cellStyle name="常规 7" xfId="215"/>
    <cellStyle name="烹拳 [0]_ +Foil &amp; -FOIL &amp; PAPER" xfId="216"/>
    <cellStyle name="寘嬫愗傝 [0.00]_Region Orders (2)" xfId="217"/>
    <cellStyle name="好_2014年广西壮族自治区本级决算录入表0701" xfId="218"/>
    <cellStyle name="好_530629_2006年县级财政报表附表" xfId="219"/>
    <cellStyle name="好_各市上报2013年收入任务分解落实方案" xfId="220"/>
    <cellStyle name="汇总 3" xfId="221"/>
    <cellStyle name="小数" xfId="222"/>
    <cellStyle name="计算 2" xfId="223"/>
    <cellStyle name="检查单元格 2" xfId="224"/>
    <cellStyle name="检查单元格 3" xfId="225"/>
    <cellStyle name="链接单元格 2" xfId="226"/>
    <cellStyle name="霓付 [0]_ +Foil &amp; -FOIL &amp; PAPER" xfId="227"/>
    <cellStyle name="霓付_ +Foil &amp; -FOIL &amp; PAPER" xfId="228"/>
    <cellStyle name="烹拳_ +Foil &amp; -FOIL &amp; PAPER" xfId="229"/>
    <cellStyle name="千分位[0]_ 白土" xfId="230"/>
    <cellStyle name="千分位_ 白土" xfId="231"/>
    <cellStyle name="千位分隔 8" xfId="232"/>
    <cellStyle name="千位分隔[0] 3" xfId="233"/>
    <cellStyle name="钎霖_4岿角利" xfId="234"/>
    <cellStyle name="强调 1" xfId="235"/>
    <cellStyle name="强调 3" xfId="236"/>
    <cellStyle name="强调文字颜色 2 2" xfId="237"/>
    <cellStyle name="强调文字颜色 3 2" xfId="238"/>
    <cellStyle name="商品名称" xfId="239"/>
    <cellStyle name="数量" xfId="240"/>
    <cellStyle name="数字" xfId="241"/>
    <cellStyle name="未定义" xfId="242"/>
    <cellStyle name="콤마_BOILER-CO1" xfId="243"/>
  </cellStyle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tyles" Target="styles.xml"/><Relationship Id="rId32" Type="http://schemas.openxmlformats.org/officeDocument/2006/relationships/sharedStrings" Target="sharedStrings.xml"/><Relationship Id="rId31" Type="http://schemas.openxmlformats.org/officeDocument/2006/relationships/theme" Target="theme/theme1.xml"/><Relationship Id="rId30" Type="http://schemas.openxmlformats.org/officeDocument/2006/relationships/externalLink" Target="externalLinks/externalLink12.xml"/><Relationship Id="rId3" Type="http://schemas.openxmlformats.org/officeDocument/2006/relationships/worksheet" Target="worksheets/sheet3.xml"/><Relationship Id="rId29" Type="http://schemas.openxmlformats.org/officeDocument/2006/relationships/externalLink" Target="externalLinks/externalLink11.xml"/><Relationship Id="rId28" Type="http://schemas.openxmlformats.org/officeDocument/2006/relationships/externalLink" Target="externalLinks/externalLink10.xml"/><Relationship Id="rId27" Type="http://schemas.openxmlformats.org/officeDocument/2006/relationships/externalLink" Target="externalLinks/externalLink9.xml"/><Relationship Id="rId26" Type="http://schemas.openxmlformats.org/officeDocument/2006/relationships/externalLink" Target="externalLinks/externalLink8.xml"/><Relationship Id="rId25" Type="http://schemas.openxmlformats.org/officeDocument/2006/relationships/externalLink" Target="externalLinks/externalLink7.xml"/><Relationship Id="rId24" Type="http://schemas.openxmlformats.org/officeDocument/2006/relationships/externalLink" Target="externalLinks/externalLink6.xml"/><Relationship Id="rId23" Type="http://schemas.openxmlformats.org/officeDocument/2006/relationships/externalLink" Target="externalLinks/externalLink5.xml"/><Relationship Id="rId22" Type="http://schemas.openxmlformats.org/officeDocument/2006/relationships/externalLink" Target="externalLinks/externalLink4.xml"/><Relationship Id="rId21" Type="http://schemas.openxmlformats.org/officeDocument/2006/relationships/externalLink" Target="externalLinks/externalLink3.xml"/><Relationship Id="rId20" Type="http://schemas.openxmlformats.org/officeDocument/2006/relationships/externalLink" Target="externalLinks/externalLink2.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uments%20and%20Settings\User\&#26700;&#38754;\&#35838;&#39064;\&#21382;&#24180;&#22269;&#23478;&#20915;&#31639;\1993-2002&#24180;&#22269;&#23478;&#25910;&#20837;&#27604;&#36739;&#34920;.xl"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file:///D:\&#39044;&#31639;&#24037;&#20316;\&#39044;&#20915;&#31639;&#20844;&#24320;\&#20915;&#31639;&#20844;&#24320;\2020&#24180;&#20915;&#31639;&#20844;&#24320;\2020&#24635;&#20915;&#31639;&#34920;4-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40060;&#23792;&#21306;2024&#24180;&#25919;&#24220;&#20915;&#31639;&#20844;&#24320;&#25253;&#34920;&#65288;&#25972;&#25913;&#21518;&#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ocuments%20and%20Settings\User\&#26700;&#38754;\&#35838;&#39064;\&#26032;&#24314;&#25991;&#20214;&#22841;\&#35838;&#39064;&#34920;.xl&#4224;"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INSERVER\private\XHC\XLS\XJ.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28.13.131\&#22320;&#26041;&#22788;&#20027;&#26426;\BY\YS3\97&#20915;&#31639;&#21306;&#21439;&#26368;&#21518;&#27719;&#246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30465;&#25253;&#20915;&#31639;\2021&#28246;&#21271;&#3046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128.13.131\&#22320;&#26041;&#22788;&#20027;&#26426;\&#36130;&#25919;&#20379;&#20859;&#20154;&#21592;&#20449;&#24687;&#34920;\&#25945;&#32946;\&#27896;&#27700;&#22235;&#200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四月份月报"/>
      <sheetName val="C01-1"/>
      <sheetName val="本年收入合计"/>
      <sheetName val="封面"/>
      <sheetName val="农业用地"/>
      <sheetName val="村级支出"/>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L19"/>
      <sheetName val="sheet5"/>
      <sheetName val="L20"/>
      <sheetName val="L21"/>
      <sheetName val="L22"/>
      <sheetName val="L23"/>
      <sheetName val="L24"/>
      <sheetName val="L25-G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5">
          <cell r="E5">
            <v>0</v>
          </cell>
        </row>
        <row r="5">
          <cell r="J5">
            <v>0</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Define"/>
      <sheetName val="封面 "/>
      <sheetName val="财政部表格（经济分类）"/>
      <sheetName val="1.一般收支"/>
      <sheetName val="2.一般收入"/>
      <sheetName val="3.一般支出"/>
      <sheetName val="4.本级支出"/>
      <sheetName val="5.一般基本"/>
      <sheetName val="6.一般转移性收支"/>
      <sheetName val="7.基金收支"/>
      <sheetName val="8.本级基金支出"/>
      <sheetName val="9.基金转移支付"/>
      <sheetName val="10.国有资本经营收支"/>
      <sheetName val="11.本级国有资本经营预算支出"/>
      <sheetName val="12.国有资本转移支付"/>
      <sheetName val="13.社会保险基金收支"/>
      <sheetName val="14.债务限额余额"/>
      <sheetName val="15.三公经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国家"/>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Kx"/>
      <sheetName val="C01-1"/>
      <sheetName val="P1012001"/>
      <sheetName val="表二"/>
      <sheetName val="表五"/>
      <sheetName val="2012.2.2 (整合)"/>
      <sheetName val="2012.2.2"/>
      <sheetName val="全市结转"/>
      <sheetName val="提前告知数"/>
      <sheetName val="2012年财力"/>
      <sheetName val="类型"/>
      <sheetName val="人民银行"/>
      <sheetName val="中央"/>
      <sheetName val="2007"/>
      <sheetName val="#REF"/>
      <sheetName val="四月份月报"/>
      <sheetName val="单位编码"/>
      <sheetName val="DDETABLE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1012001"/>
      <sheetName val="PKx"/>
      <sheetName val="2007"/>
      <sheetName val="差异系数"/>
      <sheetName val="data"/>
      <sheetName val="C01-1"/>
      <sheetName val="1-4余额表"/>
      <sheetName val="人民银行"/>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P1012001"/>
      <sheetName val=""/>
      <sheetName val="各年度收费、罚没、专项收入.xls_Sheet3"/>
      <sheetName val="表二"/>
      <sheetName val="表五"/>
      <sheetName val="2012.2.2 (整合)"/>
      <sheetName val="2012.2.2"/>
      <sheetName val="全市结转"/>
      <sheetName val="提前告知数"/>
      <sheetName val="总人口"/>
      <sheetName val="基础编码"/>
      <sheetName val="省本级收入预计"/>
      <sheetName val="区划对应表"/>
      <sheetName val="1-4余额表"/>
      <sheetName val="四月份月报"/>
      <sheetName val="XL4Poppy"/>
      <sheetName val="KKKKKKKK"/>
      <sheetName val="DDETABLE "/>
      <sheetName val="#REF"/>
      <sheetName val="POWER ASSUMPTIONS"/>
      <sheetName val="2000地方"/>
      <sheetName val="中央"/>
      <sheetName val="01北京市"/>
      <sheetName val="有效性列表"/>
      <sheetName val="录入表"/>
      <sheetName val="DY-（调整特殊因素）增量对应重点（汇报）"/>
      <sheetName val="C01-1"/>
      <sheetName val="mx"/>
      <sheetName val="单位编码"/>
      <sheetName val="Financ. Overview"/>
      <sheetName val="Toolbox"/>
      <sheetName val="Main"/>
      <sheetName val="_ESList"/>
      <sheetName val="一般预算收入"/>
      <sheetName val="表二 汇总表（业务处填）"/>
      <sheetName val="农业人口"/>
      <sheetName val="Open"/>
      <sheetName val="事业发展"/>
      <sheetName val="G.1R-Shou COP Gf"/>
      <sheetName val="农业用地"/>
      <sheetName val="差异系数"/>
      <sheetName val="data"/>
      <sheetName val="公检法司编制"/>
      <sheetName val="行政编制"/>
      <sheetName val="人民银行"/>
      <sheetName val="2009"/>
      <sheetName val="GDP"/>
      <sheetName val="本年收入合计"/>
      <sheetName val="财政部和发改委范围"/>
      <sheetName val="2007"/>
      <sheetName val="国家"/>
      <sheetName val="分类"/>
      <sheetName val="市级专项格式"/>
      <sheetName val="1-1余额表"/>
      <sheetName val="2-11担保分级表"/>
      <sheetName val="2-7一般分级表"/>
      <sheetName val="2-1余额分级表"/>
      <sheetName val="2-5直接分级表"/>
      <sheetName val="2-9专项分级表"/>
      <sheetName val="工商税收"/>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中央"/>
      <sheetName val="人员支出"/>
      <sheetName val="农业人口"/>
      <sheetName val="#REF!"/>
      <sheetName val="事业发展"/>
      <sheetName val="_x005f_x005f_x005f_x005f_x005f_x005f_x005f_x005f_x005f_x005f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四月份月报"/>
      <sheetName val="C01-1"/>
      <sheetName val="本年收入合计"/>
      <sheetName val="封面"/>
      <sheetName val="农业用地"/>
      <sheetName val="村级支出"/>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 val="四月份月报"/>
      <sheetName val="01北京市"/>
      <sheetName val="P1012001"/>
      <sheetName val="区划对应表"/>
      <sheetName val="XL4Poppy"/>
      <sheetName val="C01-1"/>
      <sheetName val="国家"/>
      <sheetName val=""/>
      <sheetName val="20 运输公司"/>
      <sheetName val="基础数据"/>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村级支出"/>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 val="Sheet2"/>
      <sheetName val="长期股权投资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62"/>
  <sheetViews>
    <sheetView zoomScaleSheetLayoutView="60" topLeftCell="A45" workbookViewId="0">
      <selection activeCell="A62" sqref="A62"/>
    </sheetView>
  </sheetViews>
  <sheetFormatPr defaultColWidth="9" defaultRowHeight="14.25" outlineLevelCol="4"/>
  <sheetData>
    <row r="1" spans="1:5">
      <c r="A1" t="s">
        <v>0</v>
      </c>
      <c r="B1" t="s">
        <v>1</v>
      </c>
      <c r="C1" t="s">
        <v>2</v>
      </c>
      <c r="D1" t="s">
        <v>1</v>
      </c>
      <c r="E1" t="s">
        <v>2</v>
      </c>
    </row>
    <row r="2" spans="1:5">
      <c r="A2" t="s">
        <v>3</v>
      </c>
      <c r="B2" t="s">
        <v>4</v>
      </c>
      <c r="C2" t="s">
        <v>2</v>
      </c>
      <c r="D2" t="s">
        <v>1</v>
      </c>
    </row>
    <row r="3" spans="1:5">
      <c r="A3" t="s">
        <v>3</v>
      </c>
      <c r="B3" t="s">
        <v>4</v>
      </c>
      <c r="C3" t="s">
        <v>5</v>
      </c>
      <c r="D3" t="s">
        <v>1</v>
      </c>
    </row>
    <row r="4" spans="1:5">
      <c r="A4" t="s">
        <v>3</v>
      </c>
      <c r="B4" t="s">
        <v>4</v>
      </c>
      <c r="C4" t="s">
        <v>6</v>
      </c>
      <c r="D4" t="s">
        <v>1</v>
      </c>
    </row>
    <row r="5" spans="1:5">
      <c r="A5" t="s">
        <v>3</v>
      </c>
      <c r="B5" t="s">
        <v>4</v>
      </c>
      <c r="C5" t="s">
        <v>7</v>
      </c>
      <c r="D5" t="s">
        <v>1</v>
      </c>
    </row>
    <row r="6" spans="1:5">
      <c r="A6" t="s">
        <v>3</v>
      </c>
      <c r="B6" t="s">
        <v>4</v>
      </c>
      <c r="C6" t="s">
        <v>8</v>
      </c>
      <c r="D6" t="s">
        <v>1</v>
      </c>
    </row>
    <row r="7" spans="1:5">
      <c r="A7" t="s">
        <v>3</v>
      </c>
      <c r="B7" t="s">
        <v>4</v>
      </c>
      <c r="C7" t="s">
        <v>9</v>
      </c>
      <c r="D7" t="s">
        <v>1</v>
      </c>
    </row>
    <row r="8" spans="1:5">
      <c r="A8" t="s">
        <v>3</v>
      </c>
      <c r="B8" t="s">
        <v>4</v>
      </c>
      <c r="C8" t="s">
        <v>10</v>
      </c>
      <c r="D8" t="s">
        <v>1</v>
      </c>
    </row>
    <row r="9" spans="1:5">
      <c r="A9" t="s">
        <v>3</v>
      </c>
      <c r="B9" t="s">
        <v>4</v>
      </c>
      <c r="C9" t="s">
        <v>11</v>
      </c>
      <c r="D9" t="s">
        <v>1</v>
      </c>
    </row>
    <row r="10" spans="1:5">
      <c r="A10" t="s">
        <v>3</v>
      </c>
      <c r="B10" t="s">
        <v>4</v>
      </c>
      <c r="C10" t="s">
        <v>12</v>
      </c>
      <c r="D10" t="s">
        <v>1</v>
      </c>
    </row>
    <row r="11" spans="1:5">
      <c r="A11" t="s">
        <v>3</v>
      </c>
      <c r="B11" t="s">
        <v>4</v>
      </c>
      <c r="C11" t="s">
        <v>13</v>
      </c>
      <c r="D11" t="s">
        <v>1</v>
      </c>
    </row>
    <row r="12" spans="1:5">
      <c r="A12" t="s">
        <v>3</v>
      </c>
      <c r="B12" t="s">
        <v>4</v>
      </c>
      <c r="C12" t="s">
        <v>14</v>
      </c>
      <c r="D12" t="s">
        <v>1</v>
      </c>
    </row>
    <row r="13" spans="1:5">
      <c r="A13" t="s">
        <v>3</v>
      </c>
      <c r="B13" t="s">
        <v>4</v>
      </c>
      <c r="C13" t="s">
        <v>15</v>
      </c>
      <c r="D13" t="s">
        <v>1</v>
      </c>
    </row>
    <row r="14" spans="1:5">
      <c r="A14" t="s">
        <v>3</v>
      </c>
      <c r="B14" t="s">
        <v>4</v>
      </c>
      <c r="C14" t="s">
        <v>16</v>
      </c>
      <c r="D14" t="s">
        <v>1</v>
      </c>
    </row>
    <row r="15" spans="1:5">
      <c r="A15" t="s">
        <v>3</v>
      </c>
      <c r="B15" t="s">
        <v>4</v>
      </c>
      <c r="C15" t="s">
        <v>17</v>
      </c>
      <c r="D15" t="s">
        <v>1</v>
      </c>
    </row>
    <row r="16" spans="1:5">
      <c r="A16" t="s">
        <v>3</v>
      </c>
      <c r="B16" t="s">
        <v>4</v>
      </c>
      <c r="C16" t="s">
        <v>18</v>
      </c>
      <c r="D16" t="s">
        <v>1</v>
      </c>
    </row>
    <row r="17" spans="1:4">
      <c r="A17" t="s">
        <v>3</v>
      </c>
      <c r="B17" t="s">
        <v>4</v>
      </c>
      <c r="C17" t="s">
        <v>19</v>
      </c>
      <c r="D17" t="s">
        <v>1</v>
      </c>
    </row>
    <row r="18" spans="1:4">
      <c r="A18" t="s">
        <v>3</v>
      </c>
      <c r="B18" t="s">
        <v>4</v>
      </c>
      <c r="C18" t="s">
        <v>20</v>
      </c>
      <c r="D18" t="s">
        <v>1</v>
      </c>
    </row>
    <row r="19" spans="1:4">
      <c r="A19" t="s">
        <v>3</v>
      </c>
      <c r="B19" t="s">
        <v>4</v>
      </c>
      <c r="C19" t="s">
        <v>21</v>
      </c>
      <c r="D19" t="s">
        <v>1</v>
      </c>
    </row>
    <row r="20" spans="1:4">
      <c r="A20" t="s">
        <v>3</v>
      </c>
      <c r="B20" t="s">
        <v>4</v>
      </c>
      <c r="C20" t="s">
        <v>22</v>
      </c>
      <c r="D20" t="s">
        <v>1</v>
      </c>
    </row>
    <row r="21" spans="1:4">
      <c r="A21" t="s">
        <v>3</v>
      </c>
      <c r="B21" t="s">
        <v>4</v>
      </c>
      <c r="C21" t="s">
        <v>23</v>
      </c>
      <c r="D21" t="s">
        <v>1</v>
      </c>
    </row>
    <row r="22" spans="1:4">
      <c r="A22" t="s">
        <v>3</v>
      </c>
      <c r="B22" t="s">
        <v>4</v>
      </c>
      <c r="C22" t="s">
        <v>24</v>
      </c>
      <c r="D22" t="s">
        <v>1</v>
      </c>
    </row>
    <row r="23" spans="1:4">
      <c r="A23" t="s">
        <v>3</v>
      </c>
      <c r="B23" t="s">
        <v>4</v>
      </c>
      <c r="C23" t="s">
        <v>25</v>
      </c>
      <c r="D23" t="s">
        <v>1</v>
      </c>
    </row>
    <row r="24" spans="1:4">
      <c r="A24" t="s">
        <v>3</v>
      </c>
      <c r="B24" t="s">
        <v>4</v>
      </c>
      <c r="C24" t="s">
        <v>26</v>
      </c>
      <c r="D24" t="s">
        <v>1</v>
      </c>
    </row>
    <row r="25" spans="1:4">
      <c r="A25" t="s">
        <v>3</v>
      </c>
      <c r="B25" t="s">
        <v>4</v>
      </c>
      <c r="C25" t="s">
        <v>27</v>
      </c>
      <c r="D25" t="s">
        <v>1</v>
      </c>
    </row>
    <row r="26" spans="1:4">
      <c r="A26" t="s">
        <v>3</v>
      </c>
      <c r="B26" t="s">
        <v>4</v>
      </c>
      <c r="C26" t="s">
        <v>28</v>
      </c>
      <c r="D26" t="s">
        <v>1</v>
      </c>
    </row>
    <row r="27" spans="1:4">
      <c r="A27" t="s">
        <v>3</v>
      </c>
      <c r="B27" t="s">
        <v>4</v>
      </c>
      <c r="C27" t="s">
        <v>29</v>
      </c>
      <c r="D27" t="s">
        <v>1</v>
      </c>
    </row>
    <row r="28" spans="1:4">
      <c r="A28" t="s">
        <v>3</v>
      </c>
      <c r="B28" t="s">
        <v>4</v>
      </c>
      <c r="C28" t="s">
        <v>30</v>
      </c>
      <c r="D28" t="s">
        <v>1</v>
      </c>
    </row>
    <row r="29" spans="1:4">
      <c r="A29" t="s">
        <v>3</v>
      </c>
      <c r="B29" t="s">
        <v>4</v>
      </c>
      <c r="C29" t="s">
        <v>31</v>
      </c>
      <c r="D29" t="s">
        <v>1</v>
      </c>
    </row>
    <row r="30" spans="1:4">
      <c r="A30" t="s">
        <v>3</v>
      </c>
      <c r="B30" t="s">
        <v>4</v>
      </c>
      <c r="C30" t="s">
        <v>32</v>
      </c>
      <c r="D30" t="s">
        <v>1</v>
      </c>
    </row>
    <row r="31" spans="1:4">
      <c r="A31" t="s">
        <v>33</v>
      </c>
      <c r="B31" t="s">
        <v>34</v>
      </c>
    </row>
    <row r="32" spans="1:4">
      <c r="A32" t="s">
        <v>35</v>
      </c>
      <c r="B32" t="s">
        <v>34</v>
      </c>
    </row>
    <row r="33" spans="1:2">
      <c r="A33" t="s">
        <v>36</v>
      </c>
      <c r="B33" t="s">
        <v>37</v>
      </c>
    </row>
    <row r="34" spans="1:2">
      <c r="A34" t="s">
        <v>38</v>
      </c>
      <c r="B34" t="s">
        <v>2</v>
      </c>
    </row>
    <row r="35" spans="1:2">
      <c r="A35" t="s">
        <v>38</v>
      </c>
      <c r="B35" t="s">
        <v>5</v>
      </c>
    </row>
    <row r="36" spans="1:2">
      <c r="A36" t="s">
        <v>38</v>
      </c>
      <c r="B36" t="s">
        <v>6</v>
      </c>
    </row>
    <row r="37" spans="1:2">
      <c r="A37" t="s">
        <v>38</v>
      </c>
      <c r="B37" t="s">
        <v>7</v>
      </c>
    </row>
    <row r="38" spans="1:2">
      <c r="A38" t="s">
        <v>38</v>
      </c>
      <c r="B38" t="s">
        <v>8</v>
      </c>
    </row>
    <row r="39" spans="1:2">
      <c r="A39" t="s">
        <v>38</v>
      </c>
      <c r="B39" t="s">
        <v>9</v>
      </c>
    </row>
    <row r="40" spans="1:2">
      <c r="A40" t="s">
        <v>38</v>
      </c>
      <c r="B40" t="s">
        <v>10</v>
      </c>
    </row>
    <row r="41" spans="1:2">
      <c r="A41" t="s">
        <v>38</v>
      </c>
      <c r="B41" t="s">
        <v>11</v>
      </c>
    </row>
    <row r="42" spans="1:2">
      <c r="A42" t="s">
        <v>38</v>
      </c>
      <c r="B42" t="s">
        <v>12</v>
      </c>
    </row>
    <row r="43" spans="1:2">
      <c r="A43" t="s">
        <v>38</v>
      </c>
      <c r="B43" t="s">
        <v>13</v>
      </c>
    </row>
    <row r="44" spans="1:2">
      <c r="A44" t="s">
        <v>38</v>
      </c>
      <c r="B44" t="s">
        <v>14</v>
      </c>
    </row>
    <row r="45" spans="1:2">
      <c r="A45" t="s">
        <v>38</v>
      </c>
      <c r="B45" t="s">
        <v>15</v>
      </c>
    </row>
    <row r="46" spans="1:2">
      <c r="A46" t="s">
        <v>38</v>
      </c>
      <c r="B46" t="s">
        <v>16</v>
      </c>
    </row>
    <row r="47" spans="1:2">
      <c r="A47" t="s">
        <v>38</v>
      </c>
      <c r="B47" t="s">
        <v>17</v>
      </c>
    </row>
    <row r="48" spans="1:2">
      <c r="A48" t="s">
        <v>38</v>
      </c>
      <c r="B48" t="s">
        <v>18</v>
      </c>
    </row>
    <row r="49" spans="1:2">
      <c r="A49" t="s">
        <v>38</v>
      </c>
      <c r="B49" t="s">
        <v>19</v>
      </c>
    </row>
    <row r="50" spans="1:2">
      <c r="A50" t="s">
        <v>38</v>
      </c>
      <c r="B50" t="s">
        <v>20</v>
      </c>
    </row>
    <row r="51" spans="1:2">
      <c r="A51" t="s">
        <v>38</v>
      </c>
      <c r="B51" t="s">
        <v>21</v>
      </c>
    </row>
    <row r="52" spans="1:2">
      <c r="A52" t="s">
        <v>38</v>
      </c>
      <c r="B52" t="s">
        <v>22</v>
      </c>
    </row>
    <row r="53" spans="1:2">
      <c r="A53" t="s">
        <v>38</v>
      </c>
      <c r="B53" t="s">
        <v>23</v>
      </c>
    </row>
    <row r="54" spans="1:2">
      <c r="A54" t="s">
        <v>38</v>
      </c>
      <c r="B54" t="s">
        <v>24</v>
      </c>
    </row>
    <row r="55" spans="1:2">
      <c r="A55" t="s">
        <v>38</v>
      </c>
      <c r="B55" t="s">
        <v>25</v>
      </c>
    </row>
    <row r="56" spans="1:2">
      <c r="A56" t="s">
        <v>38</v>
      </c>
      <c r="B56" t="s">
        <v>26</v>
      </c>
    </row>
    <row r="57" spans="1:2">
      <c r="A57" t="s">
        <v>38</v>
      </c>
      <c r="B57" t="s">
        <v>27</v>
      </c>
    </row>
    <row r="58" spans="1:2">
      <c r="A58" t="s">
        <v>38</v>
      </c>
      <c r="B58" t="s">
        <v>28</v>
      </c>
    </row>
    <row r="59" spans="1:2">
      <c r="A59" t="s">
        <v>38</v>
      </c>
      <c r="B59" t="s">
        <v>29</v>
      </c>
    </row>
    <row r="60" spans="1:2">
      <c r="A60" t="s">
        <v>38</v>
      </c>
      <c r="B60" t="s">
        <v>30</v>
      </c>
    </row>
    <row r="61" spans="1:2">
      <c r="A61" t="s">
        <v>38</v>
      </c>
      <c r="B61" t="s">
        <v>31</v>
      </c>
    </row>
    <row r="62" spans="1:2">
      <c r="A62" t="s">
        <v>38</v>
      </c>
      <c r="B62" t="s">
        <v>32</v>
      </c>
    </row>
  </sheetData>
  <pageMargins left="0.75" right="0.75" top="1" bottom="1" header="0.5" footer="0.5"/>
  <pageSetup paperSize="9" orientation="portrait" horizontalDpi="1200" verticalDpi="12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tabColor rgb="FF7030A0"/>
  </sheetPr>
  <dimension ref="A1:D22"/>
  <sheetViews>
    <sheetView zoomScaleSheetLayoutView="60" workbookViewId="0">
      <selection activeCell="C30" sqref="C30"/>
    </sheetView>
  </sheetViews>
  <sheetFormatPr defaultColWidth="9" defaultRowHeight="14.25" outlineLevelCol="3"/>
  <cols>
    <col min="1" max="1" width="36.25" style="29" customWidth="1"/>
    <col min="2" max="2" width="11" style="29" customWidth="1"/>
    <col min="3" max="3" width="36.25" style="29" customWidth="1"/>
    <col min="4" max="4" width="11" style="29" customWidth="1"/>
    <col min="5" max="16384" width="9" style="25"/>
  </cols>
  <sheetData>
    <row r="1" ht="32" customHeight="1" spans="1:4">
      <c r="A1" s="30" t="s">
        <v>616</v>
      </c>
      <c r="B1" s="30"/>
      <c r="C1" s="30"/>
      <c r="D1" s="30"/>
    </row>
    <row r="2" spans="1:4">
      <c r="A2" s="112"/>
      <c r="B2" s="112"/>
      <c r="C2" s="112"/>
      <c r="D2" s="112" t="s">
        <v>73</v>
      </c>
    </row>
    <row r="3" ht="39" customHeight="1" spans="1:4">
      <c r="A3" s="74" t="s">
        <v>140</v>
      </c>
      <c r="B3" s="5" t="s">
        <v>141</v>
      </c>
      <c r="C3" s="74" t="s">
        <v>140</v>
      </c>
      <c r="D3" s="5" t="s">
        <v>141</v>
      </c>
    </row>
    <row r="4" ht="16" customHeight="1" spans="1:4">
      <c r="A4" s="36" t="s">
        <v>617</v>
      </c>
      <c r="B4" s="85">
        <v>852</v>
      </c>
      <c r="C4" s="36" t="s">
        <v>618</v>
      </c>
      <c r="D4" s="85">
        <v>23</v>
      </c>
    </row>
    <row r="5" ht="16" customHeight="1" spans="1:4">
      <c r="A5" s="108"/>
      <c r="B5" s="85"/>
      <c r="C5" s="39" t="s">
        <v>619</v>
      </c>
      <c r="D5" s="85">
        <v>35685</v>
      </c>
    </row>
    <row r="6" ht="16" customHeight="1" spans="1:4">
      <c r="A6" s="108"/>
      <c r="B6" s="85"/>
      <c r="C6" s="39" t="s">
        <v>620</v>
      </c>
      <c r="D6" s="85">
        <v>490</v>
      </c>
    </row>
    <row r="7" ht="16" customHeight="1" spans="1:4">
      <c r="A7" s="108"/>
      <c r="B7" s="85"/>
      <c r="C7" s="39" t="s">
        <v>621</v>
      </c>
      <c r="D7" s="85">
        <v>1425</v>
      </c>
    </row>
    <row r="8" ht="16" customHeight="1" spans="1:4">
      <c r="A8" s="108"/>
      <c r="B8" s="85"/>
      <c r="C8" s="39" t="s">
        <v>622</v>
      </c>
      <c r="D8" s="85">
        <v>773</v>
      </c>
    </row>
    <row r="9" ht="16" customHeight="1" spans="1:4">
      <c r="A9" s="108"/>
      <c r="B9" s="85"/>
      <c r="C9" s="39" t="s">
        <v>623</v>
      </c>
      <c r="D9" s="85">
        <v>986</v>
      </c>
    </row>
    <row r="10" ht="16" customHeight="1" spans="1:4">
      <c r="A10" s="108"/>
      <c r="B10" s="85"/>
      <c r="C10" s="39" t="s">
        <v>624</v>
      </c>
      <c r="D10" s="85">
        <v>8</v>
      </c>
    </row>
    <row r="11" s="24" customFormat="1" ht="16" customHeight="1" spans="1:4">
      <c r="A11" s="32" t="s">
        <v>625</v>
      </c>
      <c r="B11" s="113">
        <v>852</v>
      </c>
      <c r="C11" s="32" t="s">
        <v>626</v>
      </c>
      <c r="D11" s="113">
        <v>39390</v>
      </c>
    </row>
    <row r="12" s="24" customFormat="1" ht="16" customHeight="1" spans="1:4">
      <c r="A12" s="33" t="s">
        <v>182</v>
      </c>
      <c r="B12" s="113">
        <v>66068</v>
      </c>
      <c r="C12" s="33" t="s">
        <v>183</v>
      </c>
      <c r="D12" s="113">
        <v>27530</v>
      </c>
    </row>
    <row r="13" ht="16" customHeight="1" spans="1:4">
      <c r="A13" s="39" t="s">
        <v>184</v>
      </c>
      <c r="B13" s="85">
        <v>33268</v>
      </c>
      <c r="C13" s="39" t="s">
        <v>185</v>
      </c>
      <c r="D13" s="85"/>
    </row>
    <row r="14" ht="16" customHeight="1" spans="1:4">
      <c r="A14" s="39" t="s">
        <v>596</v>
      </c>
      <c r="B14" s="85">
        <v>21</v>
      </c>
      <c r="C14" s="39" t="s">
        <v>627</v>
      </c>
      <c r="D14" s="85"/>
    </row>
    <row r="15" ht="16" customHeight="1" spans="1:4">
      <c r="A15" s="39" t="s">
        <v>600</v>
      </c>
      <c r="B15" s="85">
        <v>20628</v>
      </c>
      <c r="C15" s="39" t="s">
        <v>628</v>
      </c>
      <c r="D15" s="85">
        <v>27530</v>
      </c>
    </row>
    <row r="16" ht="16" customHeight="1" spans="1:4">
      <c r="A16" s="39" t="s">
        <v>601</v>
      </c>
      <c r="B16" s="85">
        <v>703</v>
      </c>
      <c r="C16" s="39" t="s">
        <v>629</v>
      </c>
      <c r="D16" s="85"/>
    </row>
    <row r="17" ht="16" customHeight="1" spans="1:4">
      <c r="A17" s="39" t="s">
        <v>630</v>
      </c>
      <c r="B17" s="85">
        <v>11694</v>
      </c>
      <c r="C17" s="39"/>
      <c r="D17" s="85"/>
    </row>
    <row r="18" ht="16" customHeight="1" spans="1:4">
      <c r="A18" s="39" t="s">
        <v>609</v>
      </c>
      <c r="B18" s="85">
        <v>222</v>
      </c>
      <c r="C18" s="39"/>
      <c r="D18" s="85"/>
    </row>
    <row r="19" ht="16" customHeight="1" spans="1:4">
      <c r="A19" s="39" t="s">
        <v>186</v>
      </c>
      <c r="B19" s="85">
        <v>23196</v>
      </c>
      <c r="C19" s="39"/>
      <c r="D19" s="85"/>
    </row>
    <row r="20" ht="16" customHeight="1" spans="1:4">
      <c r="A20" s="39" t="s">
        <v>631</v>
      </c>
      <c r="B20" s="85"/>
      <c r="C20" s="39"/>
      <c r="D20" s="85"/>
    </row>
    <row r="21" ht="16" customHeight="1" spans="1:4">
      <c r="A21" s="39" t="s">
        <v>612</v>
      </c>
      <c r="B21" s="85">
        <v>9604</v>
      </c>
      <c r="C21" s="39"/>
      <c r="D21" s="85"/>
    </row>
    <row r="22" s="24" customFormat="1" ht="16" customHeight="1" spans="1:4">
      <c r="A22" s="74" t="s">
        <v>195</v>
      </c>
      <c r="B22" s="113">
        <v>66920</v>
      </c>
      <c r="C22" s="74" t="s">
        <v>196</v>
      </c>
      <c r="D22" s="113">
        <v>66920</v>
      </c>
    </row>
  </sheetData>
  <mergeCells count="1">
    <mergeCell ref="A1:D1"/>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tabColor rgb="FF7030A0"/>
  </sheetPr>
  <dimension ref="A1:C49"/>
  <sheetViews>
    <sheetView zoomScaleSheetLayoutView="60" workbookViewId="0">
      <selection activeCell="D61" sqref="D59:D61"/>
    </sheetView>
  </sheetViews>
  <sheetFormatPr defaultColWidth="9" defaultRowHeight="14.25" outlineLevelCol="2"/>
  <cols>
    <col min="1" max="1" width="9.5" style="26" customWidth="1"/>
    <col min="2" max="2" width="55.875" style="26" customWidth="1"/>
    <col min="3" max="3" width="15.125" style="26" customWidth="1"/>
    <col min="4" max="16384" width="9" style="1"/>
  </cols>
  <sheetData>
    <row r="1" ht="25" customHeight="1" spans="1:3">
      <c r="A1" s="58" t="s">
        <v>632</v>
      </c>
      <c r="B1" s="58"/>
      <c r="C1" s="58"/>
    </row>
    <row r="2" spans="1:3">
      <c r="A2" s="97"/>
      <c r="B2" s="97"/>
      <c r="C2" s="3" t="s">
        <v>633</v>
      </c>
    </row>
    <row r="3" ht="29.25" customHeight="1" spans="1:3">
      <c r="A3" s="32" t="s">
        <v>74</v>
      </c>
      <c r="B3" s="98" t="s">
        <v>225</v>
      </c>
      <c r="C3" s="60" t="s">
        <v>198</v>
      </c>
    </row>
    <row r="4" ht="15" customHeight="1" spans="1:3">
      <c r="A4" s="99"/>
      <c r="B4" s="100" t="s">
        <v>634</v>
      </c>
      <c r="C4" s="101">
        <v>39390</v>
      </c>
    </row>
    <row r="5" ht="15" customHeight="1" spans="1:3">
      <c r="A5" s="102">
        <v>207</v>
      </c>
      <c r="B5" s="103" t="s">
        <v>334</v>
      </c>
      <c r="C5" s="101">
        <v>23</v>
      </c>
    </row>
    <row r="6" ht="15" customHeight="1" spans="1:3">
      <c r="A6" s="102">
        <v>20707</v>
      </c>
      <c r="B6" s="103" t="s">
        <v>635</v>
      </c>
      <c r="C6" s="101">
        <v>23</v>
      </c>
    </row>
    <row r="7" ht="15" customHeight="1" spans="1:3">
      <c r="A7" s="102">
        <v>2070701</v>
      </c>
      <c r="B7" s="104" t="s">
        <v>636</v>
      </c>
      <c r="C7" s="101"/>
    </row>
    <row r="8" ht="15" customHeight="1" spans="1:3">
      <c r="A8" s="102">
        <v>2070799</v>
      </c>
      <c r="B8" s="104" t="s">
        <v>637</v>
      </c>
      <c r="C8" s="101">
        <v>23</v>
      </c>
    </row>
    <row r="9" ht="15" customHeight="1" spans="1:3">
      <c r="A9" s="102">
        <v>20709</v>
      </c>
      <c r="B9" s="103" t="s">
        <v>638</v>
      </c>
      <c r="C9" s="101"/>
    </row>
    <row r="10" ht="15" customHeight="1" spans="1:3">
      <c r="A10" s="102">
        <v>2070904</v>
      </c>
      <c r="B10" s="104" t="s">
        <v>639</v>
      </c>
      <c r="C10" s="101"/>
    </row>
    <row r="11" ht="15" customHeight="1" spans="1:3">
      <c r="A11" s="102">
        <v>212</v>
      </c>
      <c r="B11" s="103" t="s">
        <v>444</v>
      </c>
      <c r="C11" s="101">
        <v>35685</v>
      </c>
    </row>
    <row r="12" ht="15" customHeight="1" spans="1:3">
      <c r="A12" s="102">
        <v>21208</v>
      </c>
      <c r="B12" s="103" t="s">
        <v>640</v>
      </c>
      <c r="C12" s="101">
        <v>20362</v>
      </c>
    </row>
    <row r="13" ht="15" customHeight="1" spans="1:3">
      <c r="A13" s="102">
        <v>2120801</v>
      </c>
      <c r="B13" s="104" t="s">
        <v>641</v>
      </c>
      <c r="C13" s="101"/>
    </row>
    <row r="14" ht="15" customHeight="1" spans="1:3">
      <c r="A14" s="102">
        <v>2120802</v>
      </c>
      <c r="B14" s="104" t="s">
        <v>642</v>
      </c>
      <c r="C14" s="101">
        <v>20064</v>
      </c>
    </row>
    <row r="15" ht="15" customHeight="1" spans="1:3">
      <c r="A15" s="102">
        <v>2120804</v>
      </c>
      <c r="B15" s="104" t="s">
        <v>643</v>
      </c>
      <c r="C15" s="101"/>
    </row>
    <row r="16" ht="15" customHeight="1" spans="1:3">
      <c r="A16" s="102">
        <v>2120805</v>
      </c>
      <c r="B16" s="104" t="s">
        <v>644</v>
      </c>
      <c r="C16" s="101">
        <v>298</v>
      </c>
    </row>
    <row r="17" ht="15" customHeight="1" spans="1:3">
      <c r="A17" s="102">
        <v>2120816</v>
      </c>
      <c r="B17" s="104" t="s">
        <v>645</v>
      </c>
      <c r="C17" s="101"/>
    </row>
    <row r="18" ht="15" customHeight="1" spans="1:3">
      <c r="A18" s="102">
        <v>2120899</v>
      </c>
      <c r="B18" s="104" t="s">
        <v>646</v>
      </c>
      <c r="C18" s="101"/>
    </row>
    <row r="19" ht="15" customHeight="1" spans="1:3">
      <c r="A19" s="102">
        <v>21219</v>
      </c>
      <c r="B19" s="103" t="s">
        <v>647</v>
      </c>
      <c r="C19" s="101">
        <v>10604</v>
      </c>
    </row>
    <row r="20" ht="15" customHeight="1" spans="1:3">
      <c r="A20" s="102">
        <v>2121903</v>
      </c>
      <c r="B20" s="104" t="s">
        <v>648</v>
      </c>
      <c r="C20" s="101">
        <v>10604</v>
      </c>
    </row>
    <row r="21" ht="15" customHeight="1" spans="1:3">
      <c r="A21" s="102">
        <v>2121999</v>
      </c>
      <c r="B21" s="104" t="s">
        <v>649</v>
      </c>
      <c r="C21" s="101"/>
    </row>
    <row r="22" ht="15" customHeight="1" spans="1:3">
      <c r="A22" s="102">
        <v>21298</v>
      </c>
      <c r="B22" s="103" t="s">
        <v>650</v>
      </c>
      <c r="C22" s="101">
        <v>4719</v>
      </c>
    </row>
    <row r="23" ht="15" customHeight="1" spans="1:3">
      <c r="A23" s="102">
        <v>2129801</v>
      </c>
      <c r="B23" s="104" t="s">
        <v>651</v>
      </c>
      <c r="C23" s="101">
        <v>4719</v>
      </c>
    </row>
    <row r="24" ht="15" customHeight="1" spans="1:3">
      <c r="A24" s="102">
        <v>213</v>
      </c>
      <c r="B24" s="103" t="s">
        <v>456</v>
      </c>
      <c r="C24" s="101">
        <v>490</v>
      </c>
    </row>
    <row r="25" ht="15" customHeight="1" spans="1:3">
      <c r="A25" s="102">
        <v>21366</v>
      </c>
      <c r="B25" s="103" t="s">
        <v>652</v>
      </c>
      <c r="C25" s="101"/>
    </row>
    <row r="26" ht="15" customHeight="1" spans="1:3">
      <c r="A26" s="102">
        <v>2136699</v>
      </c>
      <c r="B26" s="104" t="s">
        <v>653</v>
      </c>
      <c r="C26" s="101"/>
    </row>
    <row r="27" ht="15" customHeight="1" spans="1:3">
      <c r="A27" s="102">
        <v>21372</v>
      </c>
      <c r="B27" s="103" t="s">
        <v>654</v>
      </c>
      <c r="C27" s="101">
        <v>490</v>
      </c>
    </row>
    <row r="28" ht="15" customHeight="1" spans="1:3">
      <c r="A28" s="102">
        <v>2137201</v>
      </c>
      <c r="B28" s="104" t="s">
        <v>655</v>
      </c>
      <c r="C28" s="101">
        <v>490</v>
      </c>
    </row>
    <row r="29" ht="15" customHeight="1" spans="1:3">
      <c r="A29" s="102">
        <v>2137202</v>
      </c>
      <c r="B29" s="104" t="s">
        <v>656</v>
      </c>
      <c r="C29" s="101"/>
    </row>
    <row r="30" ht="15" customHeight="1" spans="1:3">
      <c r="A30" s="102">
        <v>215</v>
      </c>
      <c r="B30" s="103" t="s">
        <v>496</v>
      </c>
      <c r="C30" s="101">
        <v>1425</v>
      </c>
    </row>
    <row r="31" ht="15" customHeight="1" spans="1:3">
      <c r="A31" s="102">
        <v>21598</v>
      </c>
      <c r="B31" s="103" t="s">
        <v>650</v>
      </c>
      <c r="C31" s="101">
        <v>1425</v>
      </c>
    </row>
    <row r="32" ht="15" customHeight="1" spans="1:3">
      <c r="A32" s="102">
        <v>2159802</v>
      </c>
      <c r="B32" s="104" t="s">
        <v>657</v>
      </c>
      <c r="C32" s="101">
        <v>1425</v>
      </c>
    </row>
    <row r="33" ht="15" customHeight="1" spans="1:3">
      <c r="A33" s="102">
        <v>229</v>
      </c>
      <c r="B33" s="103" t="s">
        <v>133</v>
      </c>
      <c r="C33" s="101">
        <v>773</v>
      </c>
    </row>
    <row r="34" ht="15" customHeight="1" spans="1:3">
      <c r="A34" s="102">
        <v>22904</v>
      </c>
      <c r="B34" s="103" t="s">
        <v>658</v>
      </c>
      <c r="C34" s="101"/>
    </row>
    <row r="35" ht="15" customHeight="1" spans="1:3">
      <c r="A35" s="102">
        <v>2290402</v>
      </c>
      <c r="B35" s="104" t="s">
        <v>659</v>
      </c>
      <c r="C35" s="101"/>
    </row>
    <row r="36" ht="15" customHeight="1" spans="1:3">
      <c r="A36" s="102">
        <v>22960</v>
      </c>
      <c r="B36" s="103" t="s">
        <v>660</v>
      </c>
      <c r="C36" s="101">
        <v>258</v>
      </c>
    </row>
    <row r="37" ht="15" customHeight="1" spans="1:3">
      <c r="A37" s="102">
        <v>2296002</v>
      </c>
      <c r="B37" s="104" t="s">
        <v>661</v>
      </c>
      <c r="C37" s="101">
        <v>64</v>
      </c>
    </row>
    <row r="38" ht="15" customHeight="1" spans="1:3">
      <c r="A38" s="102">
        <v>2296003</v>
      </c>
      <c r="B38" s="104" t="s">
        <v>662</v>
      </c>
      <c r="C38" s="101">
        <v>38</v>
      </c>
    </row>
    <row r="39" ht="15" customHeight="1" spans="1:3">
      <c r="A39" s="102">
        <v>2296006</v>
      </c>
      <c r="B39" s="104" t="s">
        <v>663</v>
      </c>
      <c r="C39" s="101">
        <v>156</v>
      </c>
    </row>
    <row r="40" ht="15" customHeight="1" spans="1:3">
      <c r="A40" s="102">
        <v>22998</v>
      </c>
      <c r="B40" s="103" t="s">
        <v>664</v>
      </c>
      <c r="C40" s="101">
        <v>515</v>
      </c>
    </row>
    <row r="41" ht="15" customHeight="1" spans="1:3">
      <c r="A41" s="102">
        <v>2299899</v>
      </c>
      <c r="B41" s="104" t="s">
        <v>665</v>
      </c>
      <c r="C41" s="101">
        <v>515</v>
      </c>
    </row>
    <row r="42" ht="15" customHeight="1" spans="1:3">
      <c r="A42" s="102">
        <v>232</v>
      </c>
      <c r="B42" s="103" t="s">
        <v>541</v>
      </c>
      <c r="C42" s="101">
        <v>986</v>
      </c>
    </row>
    <row r="43" ht="15" customHeight="1" spans="1:3">
      <c r="A43" s="102">
        <v>23204</v>
      </c>
      <c r="B43" s="103" t="s">
        <v>666</v>
      </c>
      <c r="C43" s="101">
        <v>986</v>
      </c>
    </row>
    <row r="44" ht="15" customHeight="1" spans="1:3">
      <c r="A44" s="105">
        <v>2320411</v>
      </c>
      <c r="B44" s="106" t="s">
        <v>667</v>
      </c>
      <c r="C44" s="101">
        <v>134</v>
      </c>
    </row>
    <row r="45" spans="1:3">
      <c r="A45" s="107">
        <v>2320498</v>
      </c>
      <c r="B45" s="108" t="s">
        <v>668</v>
      </c>
      <c r="C45" s="101">
        <v>852</v>
      </c>
    </row>
    <row r="46" spans="1:3">
      <c r="A46" s="107">
        <v>233</v>
      </c>
      <c r="B46" s="109" t="s">
        <v>544</v>
      </c>
      <c r="C46" s="101">
        <v>8</v>
      </c>
    </row>
    <row r="47" spans="1:3">
      <c r="A47" s="107">
        <v>23304</v>
      </c>
      <c r="B47" s="109" t="s">
        <v>669</v>
      </c>
      <c r="C47" s="101">
        <v>8</v>
      </c>
    </row>
    <row r="48" spans="1:3">
      <c r="A48" s="107">
        <v>2330411</v>
      </c>
      <c r="B48" s="108" t="s">
        <v>670</v>
      </c>
      <c r="C48" s="101">
        <v>8</v>
      </c>
    </row>
    <row r="49" spans="1:3">
      <c r="A49" s="110">
        <v>2330498</v>
      </c>
      <c r="B49" s="111" t="s">
        <v>671</v>
      </c>
      <c r="C49" s="101"/>
    </row>
  </sheetData>
  <dataValidations count="1">
    <dataValidation type="decimal" operator="between" allowBlank="1" showInputMessage="1" showErrorMessage="1" sqref="C4:C49">
      <formula1>-99999999999999</formula1>
      <formula2>99999999999999</formula2>
    </dataValidation>
  </dataValidation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9"/>
  <sheetViews>
    <sheetView tabSelected="1" workbookViewId="0">
      <selection activeCell="F16" sqref="F16"/>
    </sheetView>
  </sheetViews>
  <sheetFormatPr defaultColWidth="12.125" defaultRowHeight="15.6" customHeight="1" outlineLevelCol="6"/>
  <cols>
    <col min="1" max="1" width="24.25" style="80" customWidth="1"/>
    <col min="2" max="2" width="19" style="80" customWidth="1"/>
    <col min="3" max="3" width="27.5" style="79" customWidth="1"/>
    <col min="4" max="4" width="24.75" style="79" customWidth="1"/>
    <col min="5" max="251" width="12.125" style="79"/>
    <col min="252" max="252" width="35" style="79" customWidth="1"/>
    <col min="253" max="253" width="19" style="79" customWidth="1"/>
    <col min="254" max="254" width="35" style="79" customWidth="1"/>
    <col min="255" max="255" width="19" style="79" customWidth="1"/>
    <col min="256" max="507" width="12.125" style="79"/>
    <col min="508" max="508" width="35" style="79" customWidth="1"/>
    <col min="509" max="509" width="19" style="79" customWidth="1"/>
    <col min="510" max="510" width="35" style="79" customWidth="1"/>
    <col min="511" max="511" width="19" style="79" customWidth="1"/>
    <col min="512" max="763" width="12.125" style="79"/>
    <col min="764" max="764" width="35" style="79" customWidth="1"/>
    <col min="765" max="765" width="19" style="79" customWidth="1"/>
    <col min="766" max="766" width="35" style="79" customWidth="1"/>
    <col min="767" max="767" width="19" style="79" customWidth="1"/>
    <col min="768" max="1019" width="12.125" style="79"/>
    <col min="1020" max="1020" width="35" style="79" customWidth="1"/>
    <col min="1021" max="1021" width="19" style="79" customWidth="1"/>
    <col min="1022" max="1022" width="35" style="79" customWidth="1"/>
    <col min="1023" max="1023" width="19" style="79" customWidth="1"/>
    <col min="1024" max="1275" width="12.125" style="79"/>
    <col min="1276" max="1276" width="35" style="79" customWidth="1"/>
    <col min="1277" max="1277" width="19" style="79" customWidth="1"/>
    <col min="1278" max="1278" width="35" style="79" customWidth="1"/>
    <col min="1279" max="1279" width="19" style="79" customWidth="1"/>
    <col min="1280" max="1531" width="12.125" style="79"/>
    <col min="1532" max="1532" width="35" style="79" customWidth="1"/>
    <col min="1533" max="1533" width="19" style="79" customWidth="1"/>
    <col min="1534" max="1534" width="35" style="79" customWidth="1"/>
    <col min="1535" max="1535" width="19" style="79" customWidth="1"/>
    <col min="1536" max="1787" width="12.125" style="79"/>
    <col min="1788" max="1788" width="35" style="79" customWidth="1"/>
    <col min="1789" max="1789" width="19" style="79" customWidth="1"/>
    <col min="1790" max="1790" width="35" style="79" customWidth="1"/>
    <col min="1791" max="1791" width="19" style="79" customWidth="1"/>
    <col min="1792" max="2043" width="12.125" style="79"/>
    <col min="2044" max="2044" width="35" style="79" customWidth="1"/>
    <col min="2045" max="2045" width="19" style="79" customWidth="1"/>
    <col min="2046" max="2046" width="35" style="79" customWidth="1"/>
    <col min="2047" max="2047" width="19" style="79" customWidth="1"/>
    <col min="2048" max="2299" width="12.125" style="79"/>
    <col min="2300" max="2300" width="35" style="79" customWidth="1"/>
    <col min="2301" max="2301" width="19" style="79" customWidth="1"/>
    <col min="2302" max="2302" width="35" style="79" customWidth="1"/>
    <col min="2303" max="2303" width="19" style="79" customWidth="1"/>
    <col min="2304" max="2555" width="12.125" style="79"/>
    <col min="2556" max="2556" width="35" style="79" customWidth="1"/>
    <col min="2557" max="2557" width="19" style="79" customWidth="1"/>
    <col min="2558" max="2558" width="35" style="79" customWidth="1"/>
    <col min="2559" max="2559" width="19" style="79" customWidth="1"/>
    <col min="2560" max="2811" width="12.125" style="79"/>
    <col min="2812" max="2812" width="35" style="79" customWidth="1"/>
    <col min="2813" max="2813" width="19" style="79" customWidth="1"/>
    <col min="2814" max="2814" width="35" style="79" customWidth="1"/>
    <col min="2815" max="2815" width="19" style="79" customWidth="1"/>
    <col min="2816" max="3067" width="12.125" style="79"/>
    <col min="3068" max="3068" width="35" style="79" customWidth="1"/>
    <col min="3069" max="3069" width="19" style="79" customWidth="1"/>
    <col min="3070" max="3070" width="35" style="79" customWidth="1"/>
    <col min="3071" max="3071" width="19" style="79" customWidth="1"/>
    <col min="3072" max="3323" width="12.125" style="79"/>
    <col min="3324" max="3324" width="35" style="79" customWidth="1"/>
    <col min="3325" max="3325" width="19" style="79" customWidth="1"/>
    <col min="3326" max="3326" width="35" style="79" customWidth="1"/>
    <col min="3327" max="3327" width="19" style="79" customWidth="1"/>
    <col min="3328" max="3579" width="12.125" style="79"/>
    <col min="3580" max="3580" width="35" style="79" customWidth="1"/>
    <col min="3581" max="3581" width="19" style="79" customWidth="1"/>
    <col min="3582" max="3582" width="35" style="79" customWidth="1"/>
    <col min="3583" max="3583" width="19" style="79" customWidth="1"/>
    <col min="3584" max="3835" width="12.125" style="79"/>
    <col min="3836" max="3836" width="35" style="79" customWidth="1"/>
    <col min="3837" max="3837" width="19" style="79" customWidth="1"/>
    <col min="3838" max="3838" width="35" style="79" customWidth="1"/>
    <col min="3839" max="3839" width="19" style="79" customWidth="1"/>
    <col min="3840" max="4091" width="12.125" style="79"/>
    <col min="4092" max="4092" width="35" style="79" customWidth="1"/>
    <col min="4093" max="4093" width="19" style="79" customWidth="1"/>
    <col min="4094" max="4094" width="35" style="79" customWidth="1"/>
    <col min="4095" max="4095" width="19" style="79" customWidth="1"/>
    <col min="4096" max="4347" width="12.125" style="79"/>
    <col min="4348" max="4348" width="35" style="79" customWidth="1"/>
    <col min="4349" max="4349" width="19" style="79" customWidth="1"/>
    <col min="4350" max="4350" width="35" style="79" customWidth="1"/>
    <col min="4351" max="4351" width="19" style="79" customWidth="1"/>
    <col min="4352" max="4603" width="12.125" style="79"/>
    <col min="4604" max="4604" width="35" style="79" customWidth="1"/>
    <col min="4605" max="4605" width="19" style="79" customWidth="1"/>
    <col min="4606" max="4606" width="35" style="79" customWidth="1"/>
    <col min="4607" max="4607" width="19" style="79" customWidth="1"/>
    <col min="4608" max="4859" width="12.125" style="79"/>
    <col min="4860" max="4860" width="35" style="79" customWidth="1"/>
    <col min="4861" max="4861" width="19" style="79" customWidth="1"/>
    <col min="4862" max="4862" width="35" style="79" customWidth="1"/>
    <col min="4863" max="4863" width="19" style="79" customWidth="1"/>
    <col min="4864" max="5115" width="12.125" style="79"/>
    <col min="5116" max="5116" width="35" style="79" customWidth="1"/>
    <col min="5117" max="5117" width="19" style="79" customWidth="1"/>
    <col min="5118" max="5118" width="35" style="79" customWidth="1"/>
    <col min="5119" max="5119" width="19" style="79" customWidth="1"/>
    <col min="5120" max="5371" width="12.125" style="79"/>
    <col min="5372" max="5372" width="35" style="79" customWidth="1"/>
    <col min="5373" max="5373" width="19" style="79" customWidth="1"/>
    <col min="5374" max="5374" width="35" style="79" customWidth="1"/>
    <col min="5375" max="5375" width="19" style="79" customWidth="1"/>
    <col min="5376" max="5627" width="12.125" style="79"/>
    <col min="5628" max="5628" width="35" style="79" customWidth="1"/>
    <col min="5629" max="5629" width="19" style="79" customWidth="1"/>
    <col min="5630" max="5630" width="35" style="79" customWidth="1"/>
    <col min="5631" max="5631" width="19" style="79" customWidth="1"/>
    <col min="5632" max="5883" width="12.125" style="79"/>
    <col min="5884" max="5884" width="35" style="79" customWidth="1"/>
    <col min="5885" max="5885" width="19" style="79" customWidth="1"/>
    <col min="5886" max="5886" width="35" style="79" customWidth="1"/>
    <col min="5887" max="5887" width="19" style="79" customWidth="1"/>
    <col min="5888" max="6139" width="12.125" style="79"/>
    <col min="6140" max="6140" width="35" style="79" customWidth="1"/>
    <col min="6141" max="6141" width="19" style="79" customWidth="1"/>
    <col min="6142" max="6142" width="35" style="79" customWidth="1"/>
    <col min="6143" max="6143" width="19" style="79" customWidth="1"/>
    <col min="6144" max="6395" width="12.125" style="79"/>
    <col min="6396" max="6396" width="35" style="79" customWidth="1"/>
    <col min="6397" max="6397" width="19" style="79" customWidth="1"/>
    <col min="6398" max="6398" width="35" style="79" customWidth="1"/>
    <col min="6399" max="6399" width="19" style="79" customWidth="1"/>
    <col min="6400" max="6651" width="12.125" style="79"/>
    <col min="6652" max="6652" width="35" style="79" customWidth="1"/>
    <col min="6653" max="6653" width="19" style="79" customWidth="1"/>
    <col min="6654" max="6654" width="35" style="79" customWidth="1"/>
    <col min="6655" max="6655" width="19" style="79" customWidth="1"/>
    <col min="6656" max="6907" width="12.125" style="79"/>
    <col min="6908" max="6908" width="35" style="79" customWidth="1"/>
    <col min="6909" max="6909" width="19" style="79" customWidth="1"/>
    <col min="6910" max="6910" width="35" style="79" customWidth="1"/>
    <col min="6911" max="6911" width="19" style="79" customWidth="1"/>
    <col min="6912" max="7163" width="12.125" style="79"/>
    <col min="7164" max="7164" width="35" style="79" customWidth="1"/>
    <col min="7165" max="7165" width="19" style="79" customWidth="1"/>
    <col min="7166" max="7166" width="35" style="79" customWidth="1"/>
    <col min="7167" max="7167" width="19" style="79" customWidth="1"/>
    <col min="7168" max="7419" width="12.125" style="79"/>
    <col min="7420" max="7420" width="35" style="79" customWidth="1"/>
    <col min="7421" max="7421" width="19" style="79" customWidth="1"/>
    <col min="7422" max="7422" width="35" style="79" customWidth="1"/>
    <col min="7423" max="7423" width="19" style="79" customWidth="1"/>
    <col min="7424" max="7675" width="12.125" style="79"/>
    <col min="7676" max="7676" width="35" style="79" customWidth="1"/>
    <col min="7677" max="7677" width="19" style="79" customWidth="1"/>
    <col min="7678" max="7678" width="35" style="79" customWidth="1"/>
    <col min="7679" max="7679" width="19" style="79" customWidth="1"/>
    <col min="7680" max="7931" width="12.125" style="79"/>
    <col min="7932" max="7932" width="35" style="79" customWidth="1"/>
    <col min="7933" max="7933" width="19" style="79" customWidth="1"/>
    <col min="7934" max="7934" width="35" style="79" customWidth="1"/>
    <col min="7935" max="7935" width="19" style="79" customWidth="1"/>
    <col min="7936" max="8187" width="12.125" style="79"/>
    <col min="8188" max="8188" width="35" style="79" customWidth="1"/>
    <col min="8189" max="8189" width="19" style="79" customWidth="1"/>
    <col min="8190" max="8190" width="35" style="79" customWidth="1"/>
    <col min="8191" max="8191" width="19" style="79" customWidth="1"/>
    <col min="8192" max="8443" width="12.125" style="79"/>
    <col min="8444" max="8444" width="35" style="79" customWidth="1"/>
    <col min="8445" max="8445" width="19" style="79" customWidth="1"/>
    <col min="8446" max="8446" width="35" style="79" customWidth="1"/>
    <col min="8447" max="8447" width="19" style="79" customWidth="1"/>
    <col min="8448" max="8699" width="12.125" style="79"/>
    <col min="8700" max="8700" width="35" style="79" customWidth="1"/>
    <col min="8701" max="8701" width="19" style="79" customWidth="1"/>
    <col min="8702" max="8702" width="35" style="79" customWidth="1"/>
    <col min="8703" max="8703" width="19" style="79" customWidth="1"/>
    <col min="8704" max="8955" width="12.125" style="79"/>
    <col min="8956" max="8956" width="35" style="79" customWidth="1"/>
    <col min="8957" max="8957" width="19" style="79" customWidth="1"/>
    <col min="8958" max="8958" width="35" style="79" customWidth="1"/>
    <col min="8959" max="8959" width="19" style="79" customWidth="1"/>
    <col min="8960" max="9211" width="12.125" style="79"/>
    <col min="9212" max="9212" width="35" style="79" customWidth="1"/>
    <col min="9213" max="9213" width="19" style="79" customWidth="1"/>
    <col min="9214" max="9214" width="35" style="79" customWidth="1"/>
    <col min="9215" max="9215" width="19" style="79" customWidth="1"/>
    <col min="9216" max="9467" width="12.125" style="79"/>
    <col min="9468" max="9468" width="35" style="79" customWidth="1"/>
    <col min="9469" max="9469" width="19" style="79" customWidth="1"/>
    <col min="9470" max="9470" width="35" style="79" customWidth="1"/>
    <col min="9471" max="9471" width="19" style="79" customWidth="1"/>
    <col min="9472" max="9723" width="12.125" style="79"/>
    <col min="9724" max="9724" width="35" style="79" customWidth="1"/>
    <col min="9725" max="9725" width="19" style="79" customWidth="1"/>
    <col min="9726" max="9726" width="35" style="79" customWidth="1"/>
    <col min="9727" max="9727" width="19" style="79" customWidth="1"/>
    <col min="9728" max="9979" width="12.125" style="79"/>
    <col min="9980" max="9980" width="35" style="79" customWidth="1"/>
    <col min="9981" max="9981" width="19" style="79" customWidth="1"/>
    <col min="9982" max="9982" width="35" style="79" customWidth="1"/>
    <col min="9983" max="9983" width="19" style="79" customWidth="1"/>
    <col min="9984" max="10235" width="12.125" style="79"/>
    <col min="10236" max="10236" width="35" style="79" customWidth="1"/>
    <col min="10237" max="10237" width="19" style="79" customWidth="1"/>
    <col min="10238" max="10238" width="35" style="79" customWidth="1"/>
    <col min="10239" max="10239" width="19" style="79" customWidth="1"/>
    <col min="10240" max="10491" width="12.125" style="79"/>
    <col min="10492" max="10492" width="35" style="79" customWidth="1"/>
    <col min="10493" max="10493" width="19" style="79" customWidth="1"/>
    <col min="10494" max="10494" width="35" style="79" customWidth="1"/>
    <col min="10495" max="10495" width="19" style="79" customWidth="1"/>
    <col min="10496" max="10747" width="12.125" style="79"/>
    <col min="10748" max="10748" width="35" style="79" customWidth="1"/>
    <col min="10749" max="10749" width="19" style="79" customWidth="1"/>
    <col min="10750" max="10750" width="35" style="79" customWidth="1"/>
    <col min="10751" max="10751" width="19" style="79" customWidth="1"/>
    <col min="10752" max="11003" width="12.125" style="79"/>
    <col min="11004" max="11004" width="35" style="79" customWidth="1"/>
    <col min="11005" max="11005" width="19" style="79" customWidth="1"/>
    <col min="11006" max="11006" width="35" style="79" customWidth="1"/>
    <col min="11007" max="11007" width="19" style="79" customWidth="1"/>
    <col min="11008" max="11259" width="12.125" style="79"/>
    <col min="11260" max="11260" width="35" style="79" customWidth="1"/>
    <col min="11261" max="11261" width="19" style="79" customWidth="1"/>
    <col min="11262" max="11262" width="35" style="79" customWidth="1"/>
    <col min="11263" max="11263" width="19" style="79" customWidth="1"/>
    <col min="11264" max="11515" width="12.125" style="79"/>
    <col min="11516" max="11516" width="35" style="79" customWidth="1"/>
    <col min="11517" max="11517" width="19" style="79" customWidth="1"/>
    <col min="11518" max="11518" width="35" style="79" customWidth="1"/>
    <col min="11519" max="11519" width="19" style="79" customWidth="1"/>
    <col min="11520" max="11771" width="12.125" style="79"/>
    <col min="11772" max="11772" width="35" style="79" customWidth="1"/>
    <col min="11773" max="11773" width="19" style="79" customWidth="1"/>
    <col min="11774" max="11774" width="35" style="79" customWidth="1"/>
    <col min="11775" max="11775" width="19" style="79" customWidth="1"/>
    <col min="11776" max="12027" width="12.125" style="79"/>
    <col min="12028" max="12028" width="35" style="79" customWidth="1"/>
    <col min="12029" max="12029" width="19" style="79" customWidth="1"/>
    <col min="12030" max="12030" width="35" style="79" customWidth="1"/>
    <col min="12031" max="12031" width="19" style="79" customWidth="1"/>
    <col min="12032" max="12283" width="12.125" style="79"/>
    <col min="12284" max="12284" width="35" style="79" customWidth="1"/>
    <col min="12285" max="12285" width="19" style="79" customWidth="1"/>
    <col min="12286" max="12286" width="35" style="79" customWidth="1"/>
    <col min="12287" max="12287" width="19" style="79" customWidth="1"/>
    <col min="12288" max="12539" width="12.125" style="79"/>
    <col min="12540" max="12540" width="35" style="79" customWidth="1"/>
    <col min="12541" max="12541" width="19" style="79" customWidth="1"/>
    <col min="12542" max="12542" width="35" style="79" customWidth="1"/>
    <col min="12543" max="12543" width="19" style="79" customWidth="1"/>
    <col min="12544" max="12795" width="12.125" style="79"/>
    <col min="12796" max="12796" width="35" style="79" customWidth="1"/>
    <col min="12797" max="12797" width="19" style="79" customWidth="1"/>
    <col min="12798" max="12798" width="35" style="79" customWidth="1"/>
    <col min="12799" max="12799" width="19" style="79" customWidth="1"/>
    <col min="12800" max="13051" width="12.125" style="79"/>
    <col min="13052" max="13052" width="35" style="79" customWidth="1"/>
    <col min="13053" max="13053" width="19" style="79" customWidth="1"/>
    <col min="13054" max="13054" width="35" style="79" customWidth="1"/>
    <col min="13055" max="13055" width="19" style="79" customWidth="1"/>
    <col min="13056" max="13307" width="12.125" style="79"/>
    <col min="13308" max="13308" width="35" style="79" customWidth="1"/>
    <col min="13309" max="13309" width="19" style="79" customWidth="1"/>
    <col min="13310" max="13310" width="35" style="79" customWidth="1"/>
    <col min="13311" max="13311" width="19" style="79" customWidth="1"/>
    <col min="13312" max="13563" width="12.125" style="79"/>
    <col min="13564" max="13564" width="35" style="79" customWidth="1"/>
    <col min="13565" max="13565" width="19" style="79" customWidth="1"/>
    <col min="13566" max="13566" width="35" style="79" customWidth="1"/>
    <col min="13567" max="13567" width="19" style="79" customWidth="1"/>
    <col min="13568" max="13819" width="12.125" style="79"/>
    <col min="13820" max="13820" width="35" style="79" customWidth="1"/>
    <col min="13821" max="13821" width="19" style="79" customWidth="1"/>
    <col min="13822" max="13822" width="35" style="79" customWidth="1"/>
    <col min="13823" max="13823" width="19" style="79" customWidth="1"/>
    <col min="13824" max="14075" width="12.125" style="79"/>
    <col min="14076" max="14076" width="35" style="79" customWidth="1"/>
    <col min="14077" max="14077" width="19" style="79" customWidth="1"/>
    <col min="14078" max="14078" width="35" style="79" customWidth="1"/>
    <col min="14079" max="14079" width="19" style="79" customWidth="1"/>
    <col min="14080" max="14331" width="12.125" style="79"/>
    <col min="14332" max="14332" width="35" style="79" customWidth="1"/>
    <col min="14333" max="14333" width="19" style="79" customWidth="1"/>
    <col min="14334" max="14334" width="35" style="79" customWidth="1"/>
    <col min="14335" max="14335" width="19" style="79" customWidth="1"/>
    <col min="14336" max="14587" width="12.125" style="79"/>
    <col min="14588" max="14588" width="35" style="79" customWidth="1"/>
    <col min="14589" max="14589" width="19" style="79" customWidth="1"/>
    <col min="14590" max="14590" width="35" style="79" customWidth="1"/>
    <col min="14591" max="14591" width="19" style="79" customWidth="1"/>
    <col min="14592" max="14843" width="12.125" style="79"/>
    <col min="14844" max="14844" width="35" style="79" customWidth="1"/>
    <col min="14845" max="14845" width="19" style="79" customWidth="1"/>
    <col min="14846" max="14846" width="35" style="79" customWidth="1"/>
    <col min="14847" max="14847" width="19" style="79" customWidth="1"/>
    <col min="14848" max="15099" width="12.125" style="79"/>
    <col min="15100" max="15100" width="35" style="79" customWidth="1"/>
    <col min="15101" max="15101" width="19" style="79" customWidth="1"/>
    <col min="15102" max="15102" width="35" style="79" customWidth="1"/>
    <col min="15103" max="15103" width="19" style="79" customWidth="1"/>
    <col min="15104" max="15355" width="12.125" style="79"/>
    <col min="15356" max="15356" width="35" style="79" customWidth="1"/>
    <col min="15357" max="15357" width="19" style="79" customWidth="1"/>
    <col min="15358" max="15358" width="35" style="79" customWidth="1"/>
    <col min="15359" max="15359" width="19" style="79" customWidth="1"/>
    <col min="15360" max="15611" width="12.125" style="79"/>
    <col min="15612" max="15612" width="35" style="79" customWidth="1"/>
    <col min="15613" max="15613" width="19" style="79" customWidth="1"/>
    <col min="15614" max="15614" width="35" style="79" customWidth="1"/>
    <col min="15615" max="15615" width="19" style="79" customWidth="1"/>
    <col min="15616" max="15867" width="12.125" style="79"/>
    <col min="15868" max="15868" width="35" style="79" customWidth="1"/>
    <col min="15869" max="15869" width="19" style="79" customWidth="1"/>
    <col min="15870" max="15870" width="35" style="79" customWidth="1"/>
    <col min="15871" max="15871" width="19" style="79" customWidth="1"/>
    <col min="15872" max="16123" width="12.125" style="79"/>
    <col min="16124" max="16124" width="35" style="79" customWidth="1"/>
    <col min="16125" max="16125" width="19" style="79" customWidth="1"/>
    <col min="16126" max="16126" width="35" style="79" customWidth="1"/>
    <col min="16127" max="16127" width="19" style="79" customWidth="1"/>
    <col min="16128" max="16384" width="12.125" style="79"/>
  </cols>
  <sheetData>
    <row r="1" s="79" customFormat="1" ht="33.95" customHeight="1" spans="1:7">
      <c r="A1" s="81" t="s">
        <v>672</v>
      </c>
      <c r="B1" s="81"/>
      <c r="C1" s="81"/>
      <c r="D1" s="81"/>
    </row>
    <row r="2" s="79" customFormat="1" ht="17.1" customHeight="1" spans="1:7">
      <c r="A2" s="80"/>
      <c r="B2" s="80"/>
      <c r="C2" s="82"/>
      <c r="D2" s="3" t="s">
        <v>633</v>
      </c>
    </row>
    <row r="3" s="79" customFormat="1" ht="30" customHeight="1" spans="1:7">
      <c r="A3" s="83" t="s">
        <v>673</v>
      </c>
      <c r="B3" s="83" t="s">
        <v>198</v>
      </c>
      <c r="C3" s="83" t="s">
        <v>673</v>
      </c>
      <c r="D3" s="83" t="s">
        <v>198</v>
      </c>
    </row>
    <row r="4" s="79" customFormat="1" ht="30" customHeight="1" spans="1:7">
      <c r="A4" s="84" t="s">
        <v>674</v>
      </c>
      <c r="B4" s="85">
        <v>33268</v>
      </c>
      <c r="C4" s="86" t="s">
        <v>675</v>
      </c>
      <c r="D4" s="87">
        <v>0</v>
      </c>
    </row>
    <row r="5" s="79" customFormat="1" ht="30" customHeight="1" spans="1:7">
      <c r="A5" s="84" t="s">
        <v>676</v>
      </c>
      <c r="B5" s="85">
        <v>9604</v>
      </c>
      <c r="C5" s="86" t="s">
        <v>677</v>
      </c>
      <c r="D5" s="87">
        <v>0</v>
      </c>
    </row>
    <row r="6" s="79" customFormat="1" ht="30" customHeight="1" spans="1:7">
      <c r="A6" s="88" t="s">
        <v>678</v>
      </c>
      <c r="B6" s="85">
        <v>23196</v>
      </c>
      <c r="C6" s="86" t="s">
        <v>679</v>
      </c>
      <c r="D6" s="86">
        <v>0</v>
      </c>
    </row>
    <row r="7" s="79" customFormat="1" ht="30" customHeight="1" spans="1:7">
      <c r="A7" s="89" t="s">
        <v>680</v>
      </c>
      <c r="B7" s="86"/>
      <c r="C7" s="90" t="s">
        <v>681</v>
      </c>
      <c r="D7" s="90">
        <v>0</v>
      </c>
      <c r="G7" s="91"/>
    </row>
    <row r="8" s="79" customFormat="1" ht="30" customHeight="1" spans="1:7">
      <c r="A8" s="92"/>
      <c r="B8" s="93"/>
      <c r="C8" s="86" t="s">
        <v>682</v>
      </c>
      <c r="D8" s="85">
        <v>27530</v>
      </c>
    </row>
    <row r="9" s="79" customFormat="1" ht="30" customHeight="1" spans="1:7">
      <c r="A9" s="94" t="s">
        <v>182</v>
      </c>
      <c r="B9" s="95">
        <f>SUM(B4:B7)</f>
        <v>66068</v>
      </c>
      <c r="C9" s="96" t="s">
        <v>183</v>
      </c>
      <c r="D9" s="95">
        <f>SUM(D4:D8)</f>
        <v>27530</v>
      </c>
    </row>
  </sheetData>
  <mergeCells count="1">
    <mergeCell ref="A1:D1"/>
  </mergeCells>
  <dataValidations count="1">
    <dataValidation type="decimal" operator="between" allowBlank="1" showInputMessage="1" showErrorMessage="1" sqref="D4:D7">
      <formula1>-99999999999999</formula1>
      <formula2>99999999999999</formula2>
    </dataValidation>
  </dataValidation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7030A0"/>
  </sheetPr>
  <dimension ref="A1:D10"/>
  <sheetViews>
    <sheetView zoomScaleSheetLayoutView="60" workbookViewId="0">
      <selection activeCell="E15" sqref="E15:F15"/>
    </sheetView>
  </sheetViews>
  <sheetFormatPr defaultColWidth="9" defaultRowHeight="14.25" outlineLevelCol="3"/>
  <cols>
    <col min="1" max="1" width="34.75" style="65" customWidth="1"/>
    <col min="2" max="2" width="11.25" style="65" customWidth="1"/>
    <col min="3" max="3" width="35.25" style="65" customWidth="1"/>
    <col min="4" max="4" width="11.25" style="65" customWidth="1"/>
    <col min="5" max="16384" width="9" style="66"/>
  </cols>
  <sheetData>
    <row r="1" ht="30.95" customHeight="1" spans="1:4">
      <c r="A1" s="67" t="s">
        <v>683</v>
      </c>
      <c r="B1" s="67"/>
      <c r="C1" s="67"/>
      <c r="D1" s="67"/>
    </row>
    <row r="2" ht="28.5" customHeight="1" spans="1:4">
      <c r="A2" s="68"/>
      <c r="B2" s="68"/>
      <c r="C2" s="68"/>
      <c r="D2" s="68" t="s">
        <v>73</v>
      </c>
    </row>
    <row r="3" ht="31" customHeight="1" spans="1:4">
      <c r="A3" s="69" t="s">
        <v>140</v>
      </c>
      <c r="B3" s="5" t="s">
        <v>141</v>
      </c>
      <c r="C3" s="69" t="s">
        <v>140</v>
      </c>
      <c r="D3" s="5" t="s">
        <v>141</v>
      </c>
    </row>
    <row r="4" ht="19" customHeight="1" spans="1:4">
      <c r="A4" s="70" t="s">
        <v>684</v>
      </c>
      <c r="B4" s="71"/>
      <c r="C4" s="72" t="s">
        <v>685</v>
      </c>
      <c r="D4" s="73">
        <v>237</v>
      </c>
    </row>
    <row r="5" ht="19" customHeight="1" spans="1:4">
      <c r="A5" s="70"/>
      <c r="B5" s="71"/>
      <c r="C5" s="70"/>
      <c r="D5" s="73"/>
    </row>
    <row r="6" s="64" customFormat="1" ht="19" customHeight="1" spans="1:4">
      <c r="A6" s="74" t="s">
        <v>686</v>
      </c>
      <c r="B6" s="75"/>
      <c r="C6" s="74" t="s">
        <v>687</v>
      </c>
      <c r="D6" s="76">
        <v>237</v>
      </c>
    </row>
    <row r="7" s="64" customFormat="1" ht="19" customHeight="1" spans="1:4">
      <c r="A7" s="77" t="s">
        <v>182</v>
      </c>
      <c r="B7" s="75">
        <v>691</v>
      </c>
      <c r="C7" s="77" t="s">
        <v>183</v>
      </c>
      <c r="D7" s="76">
        <v>454</v>
      </c>
    </row>
    <row r="8" ht="19" customHeight="1" spans="1:4">
      <c r="A8" s="70" t="s">
        <v>184</v>
      </c>
      <c r="B8" s="71">
        <v>213</v>
      </c>
      <c r="C8" s="70" t="s">
        <v>688</v>
      </c>
      <c r="D8" s="73"/>
    </row>
    <row r="9" ht="19" customHeight="1" spans="1:4">
      <c r="A9" s="70" t="s">
        <v>186</v>
      </c>
      <c r="B9" s="71">
        <v>478</v>
      </c>
      <c r="C9" s="70" t="s">
        <v>689</v>
      </c>
      <c r="D9" s="73">
        <v>454</v>
      </c>
    </row>
    <row r="10" s="64" customFormat="1" ht="19" customHeight="1" spans="1:4">
      <c r="A10" s="78" t="s">
        <v>195</v>
      </c>
      <c r="B10" s="75">
        <v>691</v>
      </c>
      <c r="C10" s="78" t="s">
        <v>196</v>
      </c>
      <c r="D10" s="76">
        <v>691</v>
      </c>
    </row>
  </sheetData>
  <mergeCells count="1">
    <mergeCell ref="A1:D1"/>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tabColor rgb="FF7030A0"/>
  </sheetPr>
  <dimension ref="A1:C11"/>
  <sheetViews>
    <sheetView zoomScaleSheetLayoutView="60" workbookViewId="0">
      <selection activeCell="J14" sqref="J14"/>
    </sheetView>
  </sheetViews>
  <sheetFormatPr defaultColWidth="9" defaultRowHeight="14.25" outlineLevelCol="2"/>
  <cols>
    <col min="1" max="1" width="14.75" style="26" customWidth="1"/>
    <col min="2" max="2" width="43.625" style="26" customWidth="1"/>
    <col min="3" max="3" width="20.375" style="26" customWidth="1"/>
    <col min="4" max="16384" width="9" style="1"/>
  </cols>
  <sheetData>
    <row r="1" ht="36" customHeight="1" spans="1:3">
      <c r="A1" s="58" t="s">
        <v>690</v>
      </c>
      <c r="B1" s="58"/>
      <c r="C1" s="58"/>
    </row>
    <row r="2" spans="1:3">
      <c r="A2" s="1"/>
      <c r="B2" s="1"/>
      <c r="C2" s="1"/>
    </row>
    <row r="3" ht="20.25" customHeight="1" spans="1:3">
      <c r="A3" s="1"/>
      <c r="B3" s="1"/>
      <c r="C3" s="59" t="s">
        <v>73</v>
      </c>
    </row>
    <row r="4" ht="28.5" customHeight="1" spans="1:3">
      <c r="A4" s="32" t="s">
        <v>74</v>
      </c>
      <c r="B4" s="32" t="s">
        <v>140</v>
      </c>
      <c r="C4" s="60" t="s">
        <v>198</v>
      </c>
    </row>
    <row r="5" ht="19" customHeight="1" spans="1:3">
      <c r="A5" s="61"/>
      <c r="B5" s="32" t="s">
        <v>691</v>
      </c>
      <c r="C5" s="62">
        <v>237</v>
      </c>
    </row>
    <row r="6" ht="19" customHeight="1" spans="1:3">
      <c r="A6" s="61">
        <v>223</v>
      </c>
      <c r="B6" s="33" t="s">
        <v>691</v>
      </c>
      <c r="C6" s="62">
        <v>237</v>
      </c>
    </row>
    <row r="7" ht="19" customHeight="1" spans="1:3">
      <c r="A7" s="61">
        <v>22301</v>
      </c>
      <c r="B7" s="33" t="s">
        <v>692</v>
      </c>
      <c r="C7" s="62">
        <v>237</v>
      </c>
    </row>
    <row r="8" ht="19" customHeight="1" spans="1:3">
      <c r="A8" s="61">
        <v>2230102</v>
      </c>
      <c r="B8" s="39" t="s">
        <v>693</v>
      </c>
      <c r="C8" s="63"/>
    </row>
    <row r="9" ht="19" customHeight="1" spans="1:3">
      <c r="A9" s="61">
        <v>2230105</v>
      </c>
      <c r="B9" s="39" t="s">
        <v>694</v>
      </c>
      <c r="C9" s="63">
        <v>184</v>
      </c>
    </row>
    <row r="10" ht="19" customHeight="1" spans="1:3">
      <c r="A10" s="61">
        <v>2230199</v>
      </c>
      <c r="B10" s="39" t="s">
        <v>695</v>
      </c>
      <c r="C10" s="63">
        <v>53</v>
      </c>
    </row>
    <row r="11" ht="19" customHeight="1"/>
  </sheetData>
  <printOptions horizontalCentered="1"/>
  <pageMargins left="0.865972222222222" right="0.786805555555556" top="0.66875"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D12"/>
  <sheetViews>
    <sheetView workbookViewId="0">
      <selection activeCell="F19" sqref="F19"/>
    </sheetView>
  </sheetViews>
  <sheetFormatPr defaultColWidth="12.125" defaultRowHeight="15.6" customHeight="1" outlineLevelCol="3"/>
  <cols>
    <col min="1" max="1" width="34.25" style="42" customWidth="1"/>
    <col min="2" max="2" width="26" style="43" customWidth="1"/>
    <col min="3" max="3" width="34.25" style="42" customWidth="1"/>
    <col min="4" max="4" width="26" style="44" customWidth="1"/>
    <col min="5" max="256" width="12.125" style="42"/>
    <col min="257" max="257" width="34.25" style="42" customWidth="1"/>
    <col min="258" max="258" width="26" style="42" customWidth="1"/>
    <col min="259" max="259" width="34.25" style="42" customWidth="1"/>
    <col min="260" max="260" width="26" style="42" customWidth="1"/>
    <col min="261" max="512" width="12.125" style="42"/>
    <col min="513" max="513" width="34.25" style="42" customWidth="1"/>
    <col min="514" max="514" width="26" style="42" customWidth="1"/>
    <col min="515" max="515" width="34.25" style="42" customWidth="1"/>
    <col min="516" max="516" width="26" style="42" customWidth="1"/>
    <col min="517" max="768" width="12.125" style="42"/>
    <col min="769" max="769" width="34.25" style="42" customWidth="1"/>
    <col min="770" max="770" width="26" style="42" customWidth="1"/>
    <col min="771" max="771" width="34.25" style="42" customWidth="1"/>
    <col min="772" max="772" width="26" style="42" customWidth="1"/>
    <col min="773" max="1024" width="12.125" style="42"/>
    <col min="1025" max="1025" width="34.25" style="42" customWidth="1"/>
    <col min="1026" max="1026" width="26" style="42" customWidth="1"/>
    <col min="1027" max="1027" width="34.25" style="42" customWidth="1"/>
    <col min="1028" max="1028" width="26" style="42" customWidth="1"/>
    <col min="1029" max="1280" width="12.125" style="42"/>
    <col min="1281" max="1281" width="34.25" style="42" customWidth="1"/>
    <col min="1282" max="1282" width="26" style="42" customWidth="1"/>
    <col min="1283" max="1283" width="34.25" style="42" customWidth="1"/>
    <col min="1284" max="1284" width="26" style="42" customWidth="1"/>
    <col min="1285" max="1536" width="12.125" style="42"/>
    <col min="1537" max="1537" width="34.25" style="42" customWidth="1"/>
    <col min="1538" max="1538" width="26" style="42" customWidth="1"/>
    <col min="1539" max="1539" width="34.25" style="42" customWidth="1"/>
    <col min="1540" max="1540" width="26" style="42" customWidth="1"/>
    <col min="1541" max="1792" width="12.125" style="42"/>
    <col min="1793" max="1793" width="34.25" style="42" customWidth="1"/>
    <col min="1794" max="1794" width="26" style="42" customWidth="1"/>
    <col min="1795" max="1795" width="34.25" style="42" customWidth="1"/>
    <col min="1796" max="1796" width="26" style="42" customWidth="1"/>
    <col min="1797" max="2048" width="12.125" style="42"/>
    <col min="2049" max="2049" width="34.25" style="42" customWidth="1"/>
    <col min="2050" max="2050" width="26" style="42" customWidth="1"/>
    <col min="2051" max="2051" width="34.25" style="42" customWidth="1"/>
    <col min="2052" max="2052" width="26" style="42" customWidth="1"/>
    <col min="2053" max="2304" width="12.125" style="42"/>
    <col min="2305" max="2305" width="34.25" style="42" customWidth="1"/>
    <col min="2306" max="2306" width="26" style="42" customWidth="1"/>
    <col min="2307" max="2307" width="34.25" style="42" customWidth="1"/>
    <col min="2308" max="2308" width="26" style="42" customWidth="1"/>
    <col min="2309" max="2560" width="12.125" style="42"/>
    <col min="2561" max="2561" width="34.25" style="42" customWidth="1"/>
    <col min="2562" max="2562" width="26" style="42" customWidth="1"/>
    <col min="2563" max="2563" width="34.25" style="42" customWidth="1"/>
    <col min="2564" max="2564" width="26" style="42" customWidth="1"/>
    <col min="2565" max="2816" width="12.125" style="42"/>
    <col min="2817" max="2817" width="34.25" style="42" customWidth="1"/>
    <col min="2818" max="2818" width="26" style="42" customWidth="1"/>
    <col min="2819" max="2819" width="34.25" style="42" customWidth="1"/>
    <col min="2820" max="2820" width="26" style="42" customWidth="1"/>
    <col min="2821" max="3072" width="12.125" style="42"/>
    <col min="3073" max="3073" width="34.25" style="42" customWidth="1"/>
    <col min="3074" max="3074" width="26" style="42" customWidth="1"/>
    <col min="3075" max="3075" width="34.25" style="42" customWidth="1"/>
    <col min="3076" max="3076" width="26" style="42" customWidth="1"/>
    <col min="3077" max="3328" width="12.125" style="42"/>
    <col min="3329" max="3329" width="34.25" style="42" customWidth="1"/>
    <col min="3330" max="3330" width="26" style="42" customWidth="1"/>
    <col min="3331" max="3331" width="34.25" style="42" customWidth="1"/>
    <col min="3332" max="3332" width="26" style="42" customWidth="1"/>
    <col min="3333" max="3584" width="12.125" style="42"/>
    <col min="3585" max="3585" width="34.25" style="42" customWidth="1"/>
    <col min="3586" max="3586" width="26" style="42" customWidth="1"/>
    <col min="3587" max="3587" width="34.25" style="42" customWidth="1"/>
    <col min="3588" max="3588" width="26" style="42" customWidth="1"/>
    <col min="3589" max="3840" width="12.125" style="42"/>
    <col min="3841" max="3841" width="34.25" style="42" customWidth="1"/>
    <col min="3842" max="3842" width="26" style="42" customWidth="1"/>
    <col min="3843" max="3843" width="34.25" style="42" customWidth="1"/>
    <col min="3844" max="3844" width="26" style="42" customWidth="1"/>
    <col min="3845" max="4096" width="12.125" style="42"/>
    <col min="4097" max="4097" width="34.25" style="42" customWidth="1"/>
    <col min="4098" max="4098" width="26" style="42" customWidth="1"/>
    <col min="4099" max="4099" width="34.25" style="42" customWidth="1"/>
    <col min="4100" max="4100" width="26" style="42" customWidth="1"/>
    <col min="4101" max="4352" width="12.125" style="42"/>
    <col min="4353" max="4353" width="34.25" style="42" customWidth="1"/>
    <col min="4354" max="4354" width="26" style="42" customWidth="1"/>
    <col min="4355" max="4355" width="34.25" style="42" customWidth="1"/>
    <col min="4356" max="4356" width="26" style="42" customWidth="1"/>
    <col min="4357" max="4608" width="12.125" style="42"/>
    <col min="4609" max="4609" width="34.25" style="42" customWidth="1"/>
    <col min="4610" max="4610" width="26" style="42" customWidth="1"/>
    <col min="4611" max="4611" width="34.25" style="42" customWidth="1"/>
    <col min="4612" max="4612" width="26" style="42" customWidth="1"/>
    <col min="4613" max="4864" width="12.125" style="42"/>
    <col min="4865" max="4865" width="34.25" style="42" customWidth="1"/>
    <col min="4866" max="4866" width="26" style="42" customWidth="1"/>
    <col min="4867" max="4867" width="34.25" style="42" customWidth="1"/>
    <col min="4868" max="4868" width="26" style="42" customWidth="1"/>
    <col min="4869" max="5120" width="12.125" style="42"/>
    <col min="5121" max="5121" width="34.25" style="42" customWidth="1"/>
    <col min="5122" max="5122" width="26" style="42" customWidth="1"/>
    <col min="5123" max="5123" width="34.25" style="42" customWidth="1"/>
    <col min="5124" max="5124" width="26" style="42" customWidth="1"/>
    <col min="5125" max="5376" width="12.125" style="42"/>
    <col min="5377" max="5377" width="34.25" style="42" customWidth="1"/>
    <col min="5378" max="5378" width="26" style="42" customWidth="1"/>
    <col min="5379" max="5379" width="34.25" style="42" customWidth="1"/>
    <col min="5380" max="5380" width="26" style="42" customWidth="1"/>
    <col min="5381" max="5632" width="12.125" style="42"/>
    <col min="5633" max="5633" width="34.25" style="42" customWidth="1"/>
    <col min="5634" max="5634" width="26" style="42" customWidth="1"/>
    <col min="5635" max="5635" width="34.25" style="42" customWidth="1"/>
    <col min="5636" max="5636" width="26" style="42" customWidth="1"/>
    <col min="5637" max="5888" width="12.125" style="42"/>
    <col min="5889" max="5889" width="34.25" style="42" customWidth="1"/>
    <col min="5890" max="5890" width="26" style="42" customWidth="1"/>
    <col min="5891" max="5891" width="34.25" style="42" customWidth="1"/>
    <col min="5892" max="5892" width="26" style="42" customWidth="1"/>
    <col min="5893" max="6144" width="12.125" style="42"/>
    <col min="6145" max="6145" width="34.25" style="42" customWidth="1"/>
    <col min="6146" max="6146" width="26" style="42" customWidth="1"/>
    <col min="6147" max="6147" width="34.25" style="42" customWidth="1"/>
    <col min="6148" max="6148" width="26" style="42" customWidth="1"/>
    <col min="6149" max="6400" width="12.125" style="42"/>
    <col min="6401" max="6401" width="34.25" style="42" customWidth="1"/>
    <col min="6402" max="6402" width="26" style="42" customWidth="1"/>
    <col min="6403" max="6403" width="34.25" style="42" customWidth="1"/>
    <col min="6404" max="6404" width="26" style="42" customWidth="1"/>
    <col min="6405" max="6656" width="12.125" style="42"/>
    <col min="6657" max="6657" width="34.25" style="42" customWidth="1"/>
    <col min="6658" max="6658" width="26" style="42" customWidth="1"/>
    <col min="6659" max="6659" width="34.25" style="42" customWidth="1"/>
    <col min="6660" max="6660" width="26" style="42" customWidth="1"/>
    <col min="6661" max="6912" width="12.125" style="42"/>
    <col min="6913" max="6913" width="34.25" style="42" customWidth="1"/>
    <col min="6914" max="6914" width="26" style="42" customWidth="1"/>
    <col min="6915" max="6915" width="34.25" style="42" customWidth="1"/>
    <col min="6916" max="6916" width="26" style="42" customWidth="1"/>
    <col min="6917" max="7168" width="12.125" style="42"/>
    <col min="7169" max="7169" width="34.25" style="42" customWidth="1"/>
    <col min="7170" max="7170" width="26" style="42" customWidth="1"/>
    <col min="7171" max="7171" width="34.25" style="42" customWidth="1"/>
    <col min="7172" max="7172" width="26" style="42" customWidth="1"/>
    <col min="7173" max="7424" width="12.125" style="42"/>
    <col min="7425" max="7425" width="34.25" style="42" customWidth="1"/>
    <col min="7426" max="7426" width="26" style="42" customWidth="1"/>
    <col min="7427" max="7427" width="34.25" style="42" customWidth="1"/>
    <col min="7428" max="7428" width="26" style="42" customWidth="1"/>
    <col min="7429" max="7680" width="12.125" style="42"/>
    <col min="7681" max="7681" width="34.25" style="42" customWidth="1"/>
    <col min="7682" max="7682" width="26" style="42" customWidth="1"/>
    <col min="7683" max="7683" width="34.25" style="42" customWidth="1"/>
    <col min="7684" max="7684" width="26" style="42" customWidth="1"/>
    <col min="7685" max="7936" width="12.125" style="42"/>
    <col min="7937" max="7937" width="34.25" style="42" customWidth="1"/>
    <col min="7938" max="7938" width="26" style="42" customWidth="1"/>
    <col min="7939" max="7939" width="34.25" style="42" customWidth="1"/>
    <col min="7940" max="7940" width="26" style="42" customWidth="1"/>
    <col min="7941" max="8192" width="12.125" style="42"/>
    <col min="8193" max="8193" width="34.25" style="42" customWidth="1"/>
    <col min="8194" max="8194" width="26" style="42" customWidth="1"/>
    <col min="8195" max="8195" width="34.25" style="42" customWidth="1"/>
    <col min="8196" max="8196" width="26" style="42" customWidth="1"/>
    <col min="8197" max="8448" width="12.125" style="42"/>
    <col min="8449" max="8449" width="34.25" style="42" customWidth="1"/>
    <col min="8450" max="8450" width="26" style="42" customWidth="1"/>
    <col min="8451" max="8451" width="34.25" style="42" customWidth="1"/>
    <col min="8452" max="8452" width="26" style="42" customWidth="1"/>
    <col min="8453" max="8704" width="12.125" style="42"/>
    <col min="8705" max="8705" width="34.25" style="42" customWidth="1"/>
    <col min="8706" max="8706" width="26" style="42" customWidth="1"/>
    <col min="8707" max="8707" width="34.25" style="42" customWidth="1"/>
    <col min="8708" max="8708" width="26" style="42" customWidth="1"/>
    <col min="8709" max="8960" width="12.125" style="42"/>
    <col min="8961" max="8961" width="34.25" style="42" customWidth="1"/>
    <col min="8962" max="8962" width="26" style="42" customWidth="1"/>
    <col min="8963" max="8963" width="34.25" style="42" customWidth="1"/>
    <col min="8964" max="8964" width="26" style="42" customWidth="1"/>
    <col min="8965" max="9216" width="12.125" style="42"/>
    <col min="9217" max="9217" width="34.25" style="42" customWidth="1"/>
    <col min="9218" max="9218" width="26" style="42" customWidth="1"/>
    <col min="9219" max="9219" width="34.25" style="42" customWidth="1"/>
    <col min="9220" max="9220" width="26" style="42" customWidth="1"/>
    <col min="9221" max="9472" width="12.125" style="42"/>
    <col min="9473" max="9473" width="34.25" style="42" customWidth="1"/>
    <col min="9474" max="9474" width="26" style="42" customWidth="1"/>
    <col min="9475" max="9475" width="34.25" style="42" customWidth="1"/>
    <col min="9476" max="9476" width="26" style="42" customWidth="1"/>
    <col min="9477" max="9728" width="12.125" style="42"/>
    <col min="9729" max="9729" width="34.25" style="42" customWidth="1"/>
    <col min="9730" max="9730" width="26" style="42" customWidth="1"/>
    <col min="9731" max="9731" width="34.25" style="42" customWidth="1"/>
    <col min="9732" max="9732" width="26" style="42" customWidth="1"/>
    <col min="9733" max="9984" width="12.125" style="42"/>
    <col min="9985" max="9985" width="34.25" style="42" customWidth="1"/>
    <col min="9986" max="9986" width="26" style="42" customWidth="1"/>
    <col min="9987" max="9987" width="34.25" style="42" customWidth="1"/>
    <col min="9988" max="9988" width="26" style="42" customWidth="1"/>
    <col min="9989" max="10240" width="12.125" style="42"/>
    <col min="10241" max="10241" width="34.25" style="42" customWidth="1"/>
    <col min="10242" max="10242" width="26" style="42" customWidth="1"/>
    <col min="10243" max="10243" width="34.25" style="42" customWidth="1"/>
    <col min="10244" max="10244" width="26" style="42" customWidth="1"/>
    <col min="10245" max="10496" width="12.125" style="42"/>
    <col min="10497" max="10497" width="34.25" style="42" customWidth="1"/>
    <col min="10498" max="10498" width="26" style="42" customWidth="1"/>
    <col min="10499" max="10499" width="34.25" style="42" customWidth="1"/>
    <col min="10500" max="10500" width="26" style="42" customWidth="1"/>
    <col min="10501" max="10752" width="12.125" style="42"/>
    <col min="10753" max="10753" width="34.25" style="42" customWidth="1"/>
    <col min="10754" max="10754" width="26" style="42" customWidth="1"/>
    <col min="10755" max="10755" width="34.25" style="42" customWidth="1"/>
    <col min="10756" max="10756" width="26" style="42" customWidth="1"/>
    <col min="10757" max="11008" width="12.125" style="42"/>
    <col min="11009" max="11009" width="34.25" style="42" customWidth="1"/>
    <col min="11010" max="11010" width="26" style="42" customWidth="1"/>
    <col min="11011" max="11011" width="34.25" style="42" customWidth="1"/>
    <col min="11012" max="11012" width="26" style="42" customWidth="1"/>
    <col min="11013" max="11264" width="12.125" style="42"/>
    <col min="11265" max="11265" width="34.25" style="42" customWidth="1"/>
    <col min="11266" max="11266" width="26" style="42" customWidth="1"/>
    <col min="11267" max="11267" width="34.25" style="42" customWidth="1"/>
    <col min="11268" max="11268" width="26" style="42" customWidth="1"/>
    <col min="11269" max="11520" width="12.125" style="42"/>
    <col min="11521" max="11521" width="34.25" style="42" customWidth="1"/>
    <col min="11522" max="11522" width="26" style="42" customWidth="1"/>
    <col min="11523" max="11523" width="34.25" style="42" customWidth="1"/>
    <col min="11524" max="11524" width="26" style="42" customWidth="1"/>
    <col min="11525" max="11776" width="12.125" style="42"/>
    <col min="11777" max="11777" width="34.25" style="42" customWidth="1"/>
    <col min="11778" max="11778" width="26" style="42" customWidth="1"/>
    <col min="11779" max="11779" width="34.25" style="42" customWidth="1"/>
    <col min="11780" max="11780" width="26" style="42" customWidth="1"/>
    <col min="11781" max="12032" width="12.125" style="42"/>
    <col min="12033" max="12033" width="34.25" style="42" customWidth="1"/>
    <col min="12034" max="12034" width="26" style="42" customWidth="1"/>
    <col min="12035" max="12035" width="34.25" style="42" customWidth="1"/>
    <col min="12036" max="12036" width="26" style="42" customWidth="1"/>
    <col min="12037" max="12288" width="12.125" style="42"/>
    <col min="12289" max="12289" width="34.25" style="42" customWidth="1"/>
    <col min="12290" max="12290" width="26" style="42" customWidth="1"/>
    <col min="12291" max="12291" width="34.25" style="42" customWidth="1"/>
    <col min="12292" max="12292" width="26" style="42" customWidth="1"/>
    <col min="12293" max="12544" width="12.125" style="42"/>
    <col min="12545" max="12545" width="34.25" style="42" customWidth="1"/>
    <col min="12546" max="12546" width="26" style="42" customWidth="1"/>
    <col min="12547" max="12547" width="34.25" style="42" customWidth="1"/>
    <col min="12548" max="12548" width="26" style="42" customWidth="1"/>
    <col min="12549" max="12800" width="12.125" style="42"/>
    <col min="12801" max="12801" width="34.25" style="42" customWidth="1"/>
    <col min="12802" max="12802" width="26" style="42" customWidth="1"/>
    <col min="12803" max="12803" width="34.25" style="42" customWidth="1"/>
    <col min="12804" max="12804" width="26" style="42" customWidth="1"/>
    <col min="12805" max="13056" width="12.125" style="42"/>
    <col min="13057" max="13057" width="34.25" style="42" customWidth="1"/>
    <col min="13058" max="13058" width="26" style="42" customWidth="1"/>
    <col min="13059" max="13059" width="34.25" style="42" customWidth="1"/>
    <col min="13060" max="13060" width="26" style="42" customWidth="1"/>
    <col min="13061" max="13312" width="12.125" style="42"/>
    <col min="13313" max="13313" width="34.25" style="42" customWidth="1"/>
    <col min="13314" max="13314" width="26" style="42" customWidth="1"/>
    <col min="13315" max="13315" width="34.25" style="42" customWidth="1"/>
    <col min="13316" max="13316" width="26" style="42" customWidth="1"/>
    <col min="13317" max="13568" width="12.125" style="42"/>
    <col min="13569" max="13569" width="34.25" style="42" customWidth="1"/>
    <col min="13570" max="13570" width="26" style="42" customWidth="1"/>
    <col min="13571" max="13571" width="34.25" style="42" customWidth="1"/>
    <col min="13572" max="13572" width="26" style="42" customWidth="1"/>
    <col min="13573" max="13824" width="12.125" style="42"/>
    <col min="13825" max="13825" width="34.25" style="42" customWidth="1"/>
    <col min="13826" max="13826" width="26" style="42" customWidth="1"/>
    <col min="13827" max="13827" width="34.25" style="42" customWidth="1"/>
    <col min="13828" max="13828" width="26" style="42" customWidth="1"/>
    <col min="13829" max="14080" width="12.125" style="42"/>
    <col min="14081" max="14081" width="34.25" style="42" customWidth="1"/>
    <col min="14082" max="14082" width="26" style="42" customWidth="1"/>
    <col min="14083" max="14083" width="34.25" style="42" customWidth="1"/>
    <col min="14084" max="14084" width="26" style="42" customWidth="1"/>
    <col min="14085" max="14336" width="12.125" style="42"/>
    <col min="14337" max="14337" width="34.25" style="42" customWidth="1"/>
    <col min="14338" max="14338" width="26" style="42" customWidth="1"/>
    <col min="14339" max="14339" width="34.25" style="42" customWidth="1"/>
    <col min="14340" max="14340" width="26" style="42" customWidth="1"/>
    <col min="14341" max="14592" width="12.125" style="42"/>
    <col min="14593" max="14593" width="34.25" style="42" customWidth="1"/>
    <col min="14594" max="14594" width="26" style="42" customWidth="1"/>
    <col min="14595" max="14595" width="34.25" style="42" customWidth="1"/>
    <col min="14596" max="14596" width="26" style="42" customWidth="1"/>
    <col min="14597" max="14848" width="12.125" style="42"/>
    <col min="14849" max="14849" width="34.25" style="42" customWidth="1"/>
    <col min="14850" max="14850" width="26" style="42" customWidth="1"/>
    <col min="14851" max="14851" width="34.25" style="42" customWidth="1"/>
    <col min="14852" max="14852" width="26" style="42" customWidth="1"/>
    <col min="14853" max="15104" width="12.125" style="42"/>
    <col min="15105" max="15105" width="34.25" style="42" customWidth="1"/>
    <col min="15106" max="15106" width="26" style="42" customWidth="1"/>
    <col min="15107" max="15107" width="34.25" style="42" customWidth="1"/>
    <col min="15108" max="15108" width="26" style="42" customWidth="1"/>
    <col min="15109" max="15360" width="12.125" style="42"/>
    <col min="15361" max="15361" width="34.25" style="42" customWidth="1"/>
    <col min="15362" max="15362" width="26" style="42" customWidth="1"/>
    <col min="15363" max="15363" width="34.25" style="42" customWidth="1"/>
    <col min="15364" max="15364" width="26" style="42" customWidth="1"/>
    <col min="15365" max="15616" width="12.125" style="42"/>
    <col min="15617" max="15617" width="34.25" style="42" customWidth="1"/>
    <col min="15618" max="15618" width="26" style="42" customWidth="1"/>
    <col min="15619" max="15619" width="34.25" style="42" customWidth="1"/>
    <col min="15620" max="15620" width="26" style="42" customWidth="1"/>
    <col min="15621" max="15872" width="12.125" style="42"/>
    <col min="15873" max="15873" width="34.25" style="42" customWidth="1"/>
    <col min="15874" max="15874" width="26" style="42" customWidth="1"/>
    <col min="15875" max="15875" width="34.25" style="42" customWidth="1"/>
    <col min="15876" max="15876" width="26" style="42" customWidth="1"/>
    <col min="15877" max="16128" width="12.125" style="42"/>
    <col min="16129" max="16129" width="34.25" style="42" customWidth="1"/>
    <col min="16130" max="16130" width="26" style="42" customWidth="1"/>
    <col min="16131" max="16131" width="34.25" style="42" customWidth="1"/>
    <col min="16132" max="16132" width="26" style="42" customWidth="1"/>
    <col min="16133" max="16384" width="12.125" style="42"/>
  </cols>
  <sheetData>
    <row r="1" s="42" customFormat="1" ht="33.95" customHeight="1" spans="1:4">
      <c r="A1" s="45" t="s">
        <v>696</v>
      </c>
      <c r="B1" s="46"/>
      <c r="C1" s="45"/>
      <c r="D1" s="47"/>
    </row>
    <row r="2" s="42" customFormat="1" ht="17.1" customHeight="1" spans="1:4">
      <c r="A2" s="48"/>
      <c r="B2" s="48"/>
      <c r="C2" s="48"/>
      <c r="D2" s="3" t="s">
        <v>633</v>
      </c>
    </row>
    <row r="3" s="42" customFormat="1" ht="30" customHeight="1" spans="1:4">
      <c r="A3" s="49" t="s">
        <v>673</v>
      </c>
      <c r="B3" s="50" t="s">
        <v>697</v>
      </c>
      <c r="C3" s="49" t="s">
        <v>673</v>
      </c>
      <c r="D3" s="51" t="s">
        <v>697</v>
      </c>
    </row>
    <row r="4" s="42" customFormat="1" ht="30" customHeight="1" spans="1:4">
      <c r="A4" s="52" t="s">
        <v>698</v>
      </c>
      <c r="B4" s="53">
        <f>'[11]L14'!E5</f>
        <v>0</v>
      </c>
      <c r="C4" s="52" t="s">
        <v>691</v>
      </c>
      <c r="D4" s="54">
        <f>'[11]L14'!J5</f>
        <v>0</v>
      </c>
    </row>
    <row r="5" s="42" customFormat="1" ht="30" customHeight="1" spans="1:4">
      <c r="A5" s="52" t="s">
        <v>699</v>
      </c>
      <c r="B5" s="55">
        <v>0</v>
      </c>
      <c r="C5" s="52" t="s">
        <v>700</v>
      </c>
      <c r="D5" s="56">
        <v>0</v>
      </c>
    </row>
    <row r="6" s="42" customFormat="1" ht="30" customHeight="1" spans="1:4">
      <c r="A6" s="52" t="s">
        <v>701</v>
      </c>
      <c r="B6" s="55">
        <v>0</v>
      </c>
      <c r="C6" s="52" t="s">
        <v>702</v>
      </c>
      <c r="D6" s="56">
        <v>0</v>
      </c>
    </row>
    <row r="7" s="42" customFormat="1" ht="30" customHeight="1" spans="1:4">
      <c r="A7" s="52" t="s">
        <v>703</v>
      </c>
      <c r="B7" s="53">
        <v>0</v>
      </c>
      <c r="C7" s="52" t="s">
        <v>704</v>
      </c>
      <c r="D7" s="54">
        <v>0</v>
      </c>
    </row>
    <row r="8" s="42" customFormat="1" ht="30" customHeight="1" spans="1:4">
      <c r="A8" s="52" t="s">
        <v>705</v>
      </c>
      <c r="B8" s="55">
        <v>0</v>
      </c>
      <c r="C8" s="52" t="s">
        <v>706</v>
      </c>
      <c r="D8" s="56">
        <v>0</v>
      </c>
    </row>
    <row r="9" s="42" customFormat="1" ht="30" customHeight="1" spans="1:4">
      <c r="A9" s="52" t="s">
        <v>707</v>
      </c>
      <c r="B9" s="55">
        <v>0</v>
      </c>
      <c r="C9" s="52" t="s">
        <v>708</v>
      </c>
      <c r="D9" s="56">
        <v>0</v>
      </c>
    </row>
    <row r="10" s="42" customFormat="1" ht="30" customHeight="1" spans="1:4">
      <c r="A10" s="52"/>
      <c r="B10" s="53"/>
      <c r="C10" s="52" t="s">
        <v>709</v>
      </c>
      <c r="D10" s="54">
        <f>B11-SUM(D4:D9)</f>
        <v>0</v>
      </c>
    </row>
    <row r="11" s="42" customFormat="1" ht="30" customHeight="1" spans="1:4">
      <c r="A11" s="49" t="s">
        <v>710</v>
      </c>
      <c r="B11" s="53">
        <v>0</v>
      </c>
      <c r="C11" s="49" t="s">
        <v>711</v>
      </c>
      <c r="D11" s="54">
        <f>SUM(D4:D10)</f>
        <v>0</v>
      </c>
    </row>
    <row r="12" s="42" customFormat="1" ht="30" customHeight="1" spans="1:4">
      <c r="A12" s="57" t="s">
        <v>712</v>
      </c>
      <c r="B12" s="57"/>
      <c r="C12" s="57"/>
      <c r="D12" s="57"/>
    </row>
  </sheetData>
  <mergeCells count="2">
    <mergeCell ref="A1:D1"/>
    <mergeCell ref="A12:D12"/>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tabColor rgb="FF7030A0"/>
  </sheetPr>
  <dimension ref="A1:F21"/>
  <sheetViews>
    <sheetView zoomScaleSheetLayoutView="60" workbookViewId="0">
      <selection activeCell="J18" sqref="J18"/>
    </sheetView>
  </sheetViews>
  <sheetFormatPr defaultColWidth="12.125" defaultRowHeight="15.6" customHeight="1" outlineLevelCol="5"/>
  <cols>
    <col min="1" max="1" width="34.375" style="26" customWidth="1"/>
    <col min="2" max="2" width="13.25" style="26" customWidth="1"/>
    <col min="3" max="3" width="34.375" style="27" customWidth="1"/>
    <col min="4" max="4" width="14.25" style="26" customWidth="1"/>
    <col min="5" max="6" width="12.625" style="28"/>
    <col min="7" max="16384" width="12.125" style="29"/>
  </cols>
  <sheetData>
    <row r="1" ht="33.95" customHeight="1" spans="1:6">
      <c r="A1" s="30" t="s">
        <v>713</v>
      </c>
      <c r="B1" s="30"/>
      <c r="C1" s="30"/>
      <c r="D1" s="30"/>
    </row>
    <row r="2" ht="16.9" customHeight="1" spans="1:6">
      <c r="D2" s="31" t="s">
        <v>73</v>
      </c>
    </row>
    <row r="3" ht="43.5" customHeight="1" spans="1:6">
      <c r="A3" s="32" t="s">
        <v>714</v>
      </c>
      <c r="B3" s="5" t="s">
        <v>141</v>
      </c>
      <c r="C3" s="32" t="s">
        <v>715</v>
      </c>
      <c r="D3" s="5" t="s">
        <v>141</v>
      </c>
    </row>
    <row r="4" s="24" customFormat="1" ht="18.95" customHeight="1" spans="1:6">
      <c r="A4" s="33" t="s">
        <v>716</v>
      </c>
      <c r="B4" s="34">
        <v>32667</v>
      </c>
      <c r="C4" s="33" t="s">
        <v>717</v>
      </c>
      <c r="D4" s="34">
        <v>24619</v>
      </c>
      <c r="E4" s="35"/>
      <c r="F4" s="35"/>
    </row>
    <row r="5" s="25" customFormat="1" ht="18.95" customHeight="1" spans="1:6">
      <c r="A5" s="36" t="s">
        <v>718</v>
      </c>
      <c r="B5" s="37">
        <v>13472</v>
      </c>
      <c r="C5" s="36" t="s">
        <v>718</v>
      </c>
      <c r="D5" s="37">
        <v>6668</v>
      </c>
      <c r="E5" s="38"/>
      <c r="F5" s="38"/>
    </row>
    <row r="6" ht="18.95" customHeight="1" spans="1:6">
      <c r="A6" s="39" t="s">
        <v>719</v>
      </c>
      <c r="B6" s="37">
        <v>5574</v>
      </c>
      <c r="C6" s="39" t="s">
        <v>720</v>
      </c>
      <c r="D6" s="37">
        <v>6621</v>
      </c>
    </row>
    <row r="7" ht="18.95" customHeight="1" spans="1:6">
      <c r="A7" s="39" t="s">
        <v>721</v>
      </c>
      <c r="B7" s="37">
        <v>5084</v>
      </c>
      <c r="C7" s="40" t="s">
        <v>722</v>
      </c>
      <c r="D7" s="37">
        <v>42</v>
      </c>
    </row>
    <row r="8" ht="18.95" customHeight="1" spans="1:6">
      <c r="A8" s="39" t="s">
        <v>723</v>
      </c>
      <c r="B8" s="37">
        <v>152</v>
      </c>
      <c r="C8" s="39" t="s">
        <v>724</v>
      </c>
      <c r="D8" s="37">
        <v>5</v>
      </c>
    </row>
    <row r="9" ht="18.95" customHeight="1" spans="1:6">
      <c r="A9" s="39" t="s">
        <v>725</v>
      </c>
      <c r="B9" s="37">
        <v>249</v>
      </c>
      <c r="C9" s="41" t="s">
        <v>726</v>
      </c>
      <c r="D9" s="37">
        <v>17951</v>
      </c>
    </row>
    <row r="10" ht="18.95" customHeight="1" spans="1:6">
      <c r="A10" s="39" t="s">
        <v>727</v>
      </c>
      <c r="B10" s="37">
        <v>123</v>
      </c>
      <c r="C10" s="39" t="s">
        <v>720</v>
      </c>
      <c r="D10" s="37">
        <v>17913</v>
      </c>
    </row>
    <row r="11" ht="18.95" customHeight="1" spans="1:6">
      <c r="A11" s="39" t="s">
        <v>728</v>
      </c>
      <c r="B11" s="37">
        <v>4</v>
      </c>
      <c r="C11" s="40" t="s">
        <v>722</v>
      </c>
      <c r="D11" s="37">
        <v>34</v>
      </c>
    </row>
    <row r="12" s="25" customFormat="1" ht="18.95" customHeight="1" spans="1:6">
      <c r="A12" s="41" t="s">
        <v>726</v>
      </c>
      <c r="B12" s="37">
        <v>19195</v>
      </c>
      <c r="C12" s="39" t="s">
        <v>724</v>
      </c>
      <c r="D12" s="37">
        <v>4</v>
      </c>
      <c r="E12" s="38"/>
      <c r="F12" s="38"/>
    </row>
    <row r="13" ht="18.95" customHeight="1" spans="1:6">
      <c r="A13" s="39" t="s">
        <v>719</v>
      </c>
      <c r="B13" s="37">
        <v>10719</v>
      </c>
      <c r="C13" s="33" t="s">
        <v>729</v>
      </c>
      <c r="D13" s="34">
        <v>8048</v>
      </c>
    </row>
    <row r="14" ht="18.95" customHeight="1" spans="1:6">
      <c r="A14" s="39" t="s">
        <v>721</v>
      </c>
      <c r="B14" s="37">
        <v>8156</v>
      </c>
      <c r="C14" s="36" t="s">
        <v>718</v>
      </c>
      <c r="D14" s="37">
        <v>6804</v>
      </c>
    </row>
    <row r="15" ht="18.95" customHeight="1" spans="1:6">
      <c r="A15" s="39" t="s">
        <v>723</v>
      </c>
      <c r="B15" s="37">
        <v>17</v>
      </c>
      <c r="C15" s="41" t="s">
        <v>726</v>
      </c>
      <c r="D15" s="37">
        <v>1244</v>
      </c>
    </row>
    <row r="16" ht="18.95" customHeight="1" spans="1:6">
      <c r="A16" s="39" t="s">
        <v>725</v>
      </c>
      <c r="B16" s="37"/>
      <c r="C16" s="33" t="s">
        <v>730</v>
      </c>
      <c r="D16" s="34">
        <v>22823</v>
      </c>
    </row>
    <row r="17" ht="18.95" customHeight="1" spans="1:4">
      <c r="A17" s="39" t="s">
        <v>727</v>
      </c>
      <c r="B17" s="37">
        <v>301</v>
      </c>
      <c r="C17" s="36" t="s">
        <v>718</v>
      </c>
      <c r="D17" s="37">
        <v>20312</v>
      </c>
    </row>
    <row r="18" ht="18.95" customHeight="1" spans="1:4">
      <c r="A18" s="39" t="s">
        <v>728</v>
      </c>
      <c r="B18" s="37">
        <v>2</v>
      </c>
      <c r="C18" s="41" t="s">
        <v>726</v>
      </c>
      <c r="D18" s="37">
        <v>2511</v>
      </c>
    </row>
    <row r="21" customHeight="1" spans="1:4">
      <c r="C21" s="26"/>
    </row>
  </sheetData>
  <mergeCells count="1">
    <mergeCell ref="A1:D1"/>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tabColor rgb="FF7030A0"/>
  </sheetPr>
  <dimension ref="A1:G6"/>
  <sheetViews>
    <sheetView zoomScaleSheetLayoutView="60" workbookViewId="0">
      <selection activeCell="B1" sqref="B1"/>
    </sheetView>
  </sheetViews>
  <sheetFormatPr defaultColWidth="12.125" defaultRowHeight="16.9" customHeight="1" outlineLevelRow="5" outlineLevelCol="6"/>
  <cols>
    <col min="1" max="1" width="12.125" style="10"/>
    <col min="2" max="7" width="14" style="11" customWidth="1"/>
    <col min="8" max="251" width="12.125" style="11" customWidth="1"/>
    <col min="252" max="16384" width="12.125" style="11"/>
  </cols>
  <sheetData>
    <row r="1" ht="33.75" customHeight="1" spans="1:7">
      <c r="A1" s="12" t="s">
        <v>731</v>
      </c>
      <c r="B1" s="13"/>
      <c r="C1" s="14"/>
      <c r="D1" s="14"/>
      <c r="E1" s="14"/>
      <c r="F1" s="13"/>
      <c r="G1" s="13"/>
    </row>
    <row r="2" ht="22.5" customHeight="1" spans="1:7">
      <c r="G2" s="15" t="s">
        <v>633</v>
      </c>
    </row>
    <row r="3" ht="28.5" customHeight="1" spans="1:7">
      <c r="A3" s="4" t="s">
        <v>732</v>
      </c>
      <c r="B3" s="16" t="s">
        <v>733</v>
      </c>
      <c r="C3" s="17"/>
      <c r="D3" s="18"/>
      <c r="E3" s="19" t="s">
        <v>734</v>
      </c>
      <c r="F3" s="20"/>
      <c r="G3" s="18"/>
    </row>
    <row r="4" ht="28.5" customHeight="1" spans="1:7">
      <c r="A4" s="4"/>
      <c r="B4" s="21" t="s">
        <v>735</v>
      </c>
      <c r="C4" s="21" t="s">
        <v>736</v>
      </c>
      <c r="D4" s="21" t="s">
        <v>737</v>
      </c>
      <c r="E4" s="21" t="s">
        <v>735</v>
      </c>
      <c r="F4" s="21" t="s">
        <v>736</v>
      </c>
      <c r="G4" s="21" t="s">
        <v>737</v>
      </c>
    </row>
    <row r="5" ht="28.5" customHeight="1" spans="1:7">
      <c r="A5" s="4" t="s">
        <v>738</v>
      </c>
      <c r="B5" s="21" t="s">
        <v>739</v>
      </c>
      <c r="C5" s="21" t="s">
        <v>740</v>
      </c>
      <c r="D5" s="21" t="s">
        <v>741</v>
      </c>
      <c r="E5" s="21" t="s">
        <v>742</v>
      </c>
      <c r="F5" s="21" t="s">
        <v>743</v>
      </c>
      <c r="G5" s="21" t="s">
        <v>744</v>
      </c>
    </row>
    <row r="6" s="9" customFormat="1" ht="28.5" customHeight="1" spans="1:7">
      <c r="A6" s="22" t="s">
        <v>745</v>
      </c>
      <c r="B6" s="23">
        <v>63200</v>
      </c>
      <c r="C6" s="23">
        <v>23200</v>
      </c>
      <c r="D6" s="23">
        <v>40000</v>
      </c>
      <c r="E6" s="23">
        <v>63103</v>
      </c>
      <c r="F6" s="23">
        <v>23124</v>
      </c>
      <c r="G6" s="23">
        <v>39979</v>
      </c>
    </row>
  </sheetData>
  <mergeCells count="1">
    <mergeCell ref="A3:A4"/>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tabColor rgb="FF7030A0"/>
  </sheetPr>
  <dimension ref="B1:C9"/>
  <sheetViews>
    <sheetView zoomScaleSheetLayoutView="60" workbookViewId="0">
      <selection activeCell="H20" sqref="H20"/>
    </sheetView>
  </sheetViews>
  <sheetFormatPr defaultColWidth="9" defaultRowHeight="14.25" outlineLevelCol="2"/>
  <cols>
    <col min="1" max="1" width="9" style="1"/>
    <col min="2" max="2" width="52.625" style="1" customWidth="1"/>
    <col min="3" max="3" width="24.25" style="1" customWidth="1"/>
    <col min="4" max="16384" width="9" style="1"/>
  </cols>
  <sheetData>
    <row r="1" ht="32.25" customHeight="1" spans="2:3">
      <c r="B1" s="2" t="s">
        <v>746</v>
      </c>
      <c r="C1" s="2"/>
    </row>
    <row r="2" ht="30.75" customHeight="1" spans="2:3">
      <c r="C2" s="3" t="s">
        <v>633</v>
      </c>
    </row>
    <row r="3" ht="48.95" customHeight="1" spans="2:3">
      <c r="B3" s="4" t="s">
        <v>553</v>
      </c>
      <c r="C3" s="5" t="s">
        <v>141</v>
      </c>
    </row>
    <row r="4" ht="21.95" customHeight="1" spans="2:3">
      <c r="B4" s="6" t="s">
        <v>747</v>
      </c>
      <c r="C4" s="7">
        <v>125</v>
      </c>
    </row>
    <row r="5" ht="21.95" customHeight="1" spans="2:3">
      <c r="B5" s="8" t="s">
        <v>748</v>
      </c>
      <c r="C5" s="7"/>
    </row>
    <row r="6" ht="21.95" customHeight="1" spans="2:3">
      <c r="B6" s="8" t="s">
        <v>749</v>
      </c>
      <c r="C6" s="7">
        <v>17</v>
      </c>
    </row>
    <row r="7" ht="21.95" customHeight="1" spans="2:3">
      <c r="B7" s="8" t="s">
        <v>750</v>
      </c>
      <c r="C7" s="7">
        <v>108</v>
      </c>
    </row>
    <row r="8" ht="21.95" customHeight="1" spans="2:3">
      <c r="B8" s="8" t="s">
        <v>751</v>
      </c>
      <c r="C8" s="7">
        <v>12</v>
      </c>
    </row>
    <row r="9" ht="21.95" customHeight="1" spans="2:3">
      <c r="B9" s="8" t="s">
        <v>752</v>
      </c>
      <c r="C9" s="7">
        <v>96</v>
      </c>
    </row>
  </sheetData>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7030A0"/>
  </sheetPr>
  <dimension ref="A1:D22"/>
  <sheetViews>
    <sheetView showZeros="0" zoomScaleSheetLayoutView="140" workbookViewId="0">
      <selection activeCell="C7" sqref="C7"/>
    </sheetView>
  </sheetViews>
  <sheetFormatPr defaultColWidth="9.75" defaultRowHeight="14.25" outlineLevelCol="3"/>
  <cols>
    <col min="2" max="2" width="12" customWidth="1"/>
    <col min="3" max="3" width="95.375" customWidth="1"/>
  </cols>
  <sheetData>
    <row r="1" s="216" customFormat="1" ht="48" customHeight="1" spans="1:3">
      <c r="A1" s="219"/>
      <c r="B1" s="220" t="s">
        <v>39</v>
      </c>
      <c r="C1" s="221"/>
    </row>
    <row r="2" s="217" customFormat="1" ht="24.95" customHeight="1" spans="1:3">
      <c r="B2" s="222" t="s">
        <v>40</v>
      </c>
      <c r="C2" s="222" t="s">
        <v>41</v>
      </c>
    </row>
    <row r="3" s="217" customFormat="1" ht="24.95" customHeight="1" spans="1:3">
      <c r="B3" s="222" t="s">
        <v>42</v>
      </c>
      <c r="C3" s="222" t="s">
        <v>43</v>
      </c>
    </row>
    <row r="4" s="217" customFormat="1" ht="24.95" customHeight="1" spans="1:3">
      <c r="B4" s="222" t="s">
        <v>44</v>
      </c>
      <c r="C4" s="222" t="s">
        <v>45</v>
      </c>
    </row>
    <row r="5" s="217" customFormat="1" ht="24.95" customHeight="1" spans="1:3">
      <c r="B5" s="222" t="s">
        <v>46</v>
      </c>
      <c r="C5" s="222" t="s">
        <v>47</v>
      </c>
    </row>
    <row r="6" s="217" customFormat="1" ht="24.95" customHeight="1" spans="1:3">
      <c r="B6" s="222" t="s">
        <v>48</v>
      </c>
      <c r="C6" s="222" t="s">
        <v>49</v>
      </c>
    </row>
    <row r="7" s="217" customFormat="1" ht="24.95" customHeight="1" spans="1:3">
      <c r="B7" s="222" t="s">
        <v>50</v>
      </c>
      <c r="C7" s="222" t="s">
        <v>51</v>
      </c>
    </row>
    <row r="8" s="217" customFormat="1" ht="24.95" customHeight="1" spans="1:3">
      <c r="B8" s="222" t="s">
        <v>52</v>
      </c>
      <c r="C8" s="222" t="s">
        <v>53</v>
      </c>
    </row>
    <row r="9" s="217" customFormat="1" ht="24.95" customHeight="1" spans="1:3">
      <c r="B9" s="222" t="s">
        <v>54</v>
      </c>
      <c r="C9" s="222" t="s">
        <v>55</v>
      </c>
    </row>
    <row r="10" s="217" customFormat="1" ht="24.95" customHeight="1" spans="1:3">
      <c r="B10" s="222" t="s">
        <v>56</v>
      </c>
      <c r="C10" s="222" t="s">
        <v>57</v>
      </c>
    </row>
    <row r="11" s="97" customFormat="1" ht="24.95" customHeight="1" spans="1:3">
      <c r="B11" s="222" t="s">
        <v>58</v>
      </c>
      <c r="C11" s="222" t="s">
        <v>59</v>
      </c>
    </row>
    <row r="12" s="217" customFormat="1" ht="24.95" customHeight="1" spans="1:3">
      <c r="B12" s="222" t="s">
        <v>60</v>
      </c>
      <c r="C12" s="222" t="s">
        <v>61</v>
      </c>
    </row>
    <row r="13" s="218" customFormat="1" ht="24.95" customHeight="1" spans="1:3">
      <c r="B13" s="222" t="s">
        <v>62</v>
      </c>
      <c r="C13" s="222" t="s">
        <v>63</v>
      </c>
    </row>
    <row r="14" s="217" customFormat="1" ht="24.95" customHeight="1" spans="1:3">
      <c r="B14" s="222" t="s">
        <v>64</v>
      </c>
      <c r="C14" s="222" t="s">
        <v>65</v>
      </c>
    </row>
    <row r="15" s="217" customFormat="1" ht="21" customHeight="1" spans="1:3">
      <c r="B15" s="223" t="s">
        <v>66</v>
      </c>
      <c r="C15" s="223" t="s">
        <v>67</v>
      </c>
    </row>
    <row r="16" s="217" customFormat="1" ht="21" customHeight="1" spans="1:3">
      <c r="B16" s="224" t="s">
        <v>68</v>
      </c>
      <c r="C16" s="222" t="s">
        <v>69</v>
      </c>
    </row>
    <row r="17" ht="21" customHeight="1" spans="2:4">
      <c r="B17" s="225"/>
      <c r="C17" s="225"/>
    </row>
    <row r="18" s="217" customFormat="1" ht="21" customHeight="1" spans="2:4">
      <c r="B18" s="226"/>
      <c r="C18" s="227" t="s">
        <v>70</v>
      </c>
    </row>
    <row r="19" customFormat="1" ht="21" customHeight="1" spans="2:4">
      <c r="B19" s="228" t="s">
        <v>71</v>
      </c>
      <c r="C19" s="228"/>
    </row>
    <row r="20" ht="19.5" spans="2:4">
      <c r="C20" s="226"/>
      <c r="D20" s="227"/>
    </row>
    <row r="21" ht="19.5" spans="2:4">
      <c r="C21" s="228"/>
      <c r="D21" s="228"/>
    </row>
    <row r="22" ht="19.5" spans="2:4">
      <c r="C22" s="225"/>
      <c r="D22" s="225"/>
    </row>
  </sheetData>
  <mergeCells count="4">
    <mergeCell ref="B17:C17"/>
    <mergeCell ref="B19:C19"/>
    <mergeCell ref="C21:D21"/>
    <mergeCell ref="C22:D22"/>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R69"/>
  <sheetViews>
    <sheetView zoomScaleSheetLayoutView="60" topLeftCell="A40" workbookViewId="0">
      <selection activeCell="I65" sqref="I65"/>
    </sheetView>
  </sheetViews>
  <sheetFormatPr defaultColWidth="9" defaultRowHeight="14.25"/>
  <cols>
    <col min="1" max="1" width="11" style="25" customWidth="1"/>
    <col min="2" max="2" width="30.5" style="25" customWidth="1"/>
    <col min="3" max="3" width="12.625" style="25"/>
    <col min="4" max="4" width="14.625" style="25" customWidth="1"/>
    <col min="5" max="5" width="15" style="25" customWidth="1"/>
    <col min="6" max="8" width="9" style="25"/>
    <col min="9" max="9" width="9.5" style="25"/>
    <col min="10" max="16384" width="9" style="25"/>
  </cols>
  <sheetData>
    <row r="1" ht="28.5" spans="1:18">
      <c r="A1" s="202" t="s">
        <v>72</v>
      </c>
      <c r="B1" s="202"/>
      <c r="C1" s="202"/>
      <c r="D1" s="202"/>
      <c r="E1" s="202"/>
      <c r="F1" s="203"/>
      <c r="G1" s="203"/>
      <c r="H1" s="203"/>
      <c r="I1" s="203"/>
      <c r="J1" s="203"/>
      <c r="K1" s="203"/>
      <c r="L1" s="203"/>
      <c r="M1" s="203"/>
      <c r="N1" s="203"/>
      <c r="O1" s="203"/>
      <c r="P1" s="203"/>
      <c r="Q1" s="203"/>
      <c r="R1" s="203"/>
    </row>
    <row r="2" ht="13.5" customHeight="1" spans="1:18">
      <c r="A2" s="204"/>
      <c r="B2" s="204"/>
      <c r="C2" s="204"/>
      <c r="D2" s="204"/>
      <c r="E2" s="204"/>
      <c r="F2" s="203"/>
      <c r="G2" s="203"/>
      <c r="H2" s="203"/>
      <c r="I2" s="203"/>
      <c r="J2" s="203"/>
      <c r="K2" s="203"/>
      <c r="L2" s="203"/>
      <c r="M2" s="203"/>
      <c r="N2" s="203"/>
      <c r="O2" s="203"/>
      <c r="P2" s="203"/>
      <c r="Q2" s="203"/>
      <c r="R2" s="203"/>
    </row>
    <row r="3" s="200" customFormat="1" ht="12" spans="1:18">
      <c r="A3" s="200" t="s">
        <v>50</v>
      </c>
      <c r="E3" s="205" t="s">
        <v>73</v>
      </c>
    </row>
    <row r="4" s="201" customFormat="1" ht="17.1" customHeight="1" spans="1:18">
      <c r="A4" s="206" t="s">
        <v>74</v>
      </c>
      <c r="B4" s="207" t="s">
        <v>75</v>
      </c>
      <c r="C4" s="207" t="s">
        <v>76</v>
      </c>
      <c r="D4" s="207" t="s">
        <v>77</v>
      </c>
      <c r="E4" s="207" t="s">
        <v>78</v>
      </c>
    </row>
    <row r="5" ht="17.1" customHeight="1" spans="1:18">
      <c r="A5" s="208"/>
      <c r="B5" s="209" t="s">
        <v>79</v>
      </c>
      <c r="C5" s="210">
        <f>SUM(C6,C11,C22,C30,C37,C41,C44,C48,C51,C57,C60,C65)</f>
        <v>8494379</v>
      </c>
      <c r="D5" s="210">
        <f>SUM(D6,D11,D22,D30,D37,D41,D44,D48,D51,D57,D60,D65)</f>
        <v>11559474</v>
      </c>
      <c r="E5" s="210">
        <f>SUM(E6,E11,E22,E30,E37,E41,E44,E48,E51,E57,E60,E65)</f>
        <v>11048382</v>
      </c>
    </row>
    <row r="6" ht="17.1" customHeight="1" spans="1:18">
      <c r="A6" s="211">
        <v>501</v>
      </c>
      <c r="B6" s="212" t="s">
        <v>80</v>
      </c>
      <c r="C6" s="213">
        <f>SUM(C7:C10)</f>
        <v>1080988</v>
      </c>
      <c r="D6" s="213">
        <f>SUM(D7:D10)</f>
        <v>829137</v>
      </c>
      <c r="E6" s="213">
        <v>785398</v>
      </c>
    </row>
    <row r="7" ht="17.1" customHeight="1" spans="1:18">
      <c r="A7" s="211">
        <v>50101</v>
      </c>
      <c r="B7" s="214" t="s">
        <v>81</v>
      </c>
      <c r="C7" s="213">
        <v>487826</v>
      </c>
      <c r="D7" s="213">
        <f>464433+70643-47000-400</f>
        <v>487676</v>
      </c>
      <c r="E7" s="213">
        <v>463171</v>
      </c>
    </row>
    <row r="8" ht="17.1" customHeight="1" spans="1:18">
      <c r="A8" s="211">
        <v>50102</v>
      </c>
      <c r="B8" s="214" t="s">
        <v>82</v>
      </c>
      <c r="C8" s="213">
        <v>416248</v>
      </c>
      <c r="D8" s="213">
        <f>201984+10000</f>
        <v>211984</v>
      </c>
      <c r="E8" s="213">
        <v>201246</v>
      </c>
    </row>
    <row r="9" ht="17.1" customHeight="1" spans="1:18">
      <c r="A9" s="211">
        <v>50103</v>
      </c>
      <c r="B9" s="214" t="s">
        <v>83</v>
      </c>
      <c r="C9" s="213">
        <v>40594</v>
      </c>
      <c r="D9" s="213">
        <f>49477+3000</f>
        <v>52477</v>
      </c>
      <c r="E9" s="213">
        <v>49375</v>
      </c>
      <c r="H9" s="215"/>
    </row>
    <row r="10" ht="17.1" customHeight="1" spans="1:18">
      <c r="A10" s="211">
        <v>50199</v>
      </c>
      <c r="B10" s="214" t="s">
        <v>84</v>
      </c>
      <c r="C10" s="213">
        <v>136320</v>
      </c>
      <c r="D10" s="213">
        <f>72000+5000</f>
        <v>77000</v>
      </c>
      <c r="E10" s="213">
        <v>71606</v>
      </c>
    </row>
    <row r="11" ht="17.1" customHeight="1" spans="1:18">
      <c r="A11" s="211">
        <v>502</v>
      </c>
      <c r="B11" s="212" t="s">
        <v>85</v>
      </c>
      <c r="C11" s="213">
        <f>SUM(C12:C21)</f>
        <v>1006223</v>
      </c>
      <c r="D11" s="213">
        <f>SUM(D12:D21)</f>
        <v>1001885</v>
      </c>
      <c r="E11" s="213">
        <v>909904</v>
      </c>
    </row>
    <row r="12" ht="17.1" customHeight="1" spans="1:18">
      <c r="A12" s="211">
        <v>50201</v>
      </c>
      <c r="B12" s="214" t="s">
        <v>86</v>
      </c>
      <c r="C12" s="213">
        <v>144068</v>
      </c>
      <c r="D12" s="213">
        <f>133480+10000</f>
        <v>143480</v>
      </c>
      <c r="E12" s="213">
        <v>131742</v>
      </c>
    </row>
    <row r="13" ht="17.1" customHeight="1" spans="1:18">
      <c r="A13" s="211">
        <v>50202</v>
      </c>
      <c r="B13" s="214" t="s">
        <v>87</v>
      </c>
      <c r="C13" s="213">
        <v>10296</v>
      </c>
      <c r="D13" s="213">
        <v>6613</v>
      </c>
      <c r="E13" s="213">
        <v>5551</v>
      </c>
    </row>
    <row r="14" ht="17.1" customHeight="1" spans="1:18">
      <c r="A14" s="211">
        <v>50203</v>
      </c>
      <c r="B14" s="214" t="s">
        <v>88</v>
      </c>
      <c r="C14" s="213">
        <v>20257</v>
      </c>
      <c r="D14" s="213">
        <f>13682+1000</f>
        <v>14682</v>
      </c>
      <c r="E14" s="213">
        <v>13549</v>
      </c>
    </row>
    <row r="15" ht="17.1" customHeight="1" spans="1:18">
      <c r="A15" s="211">
        <v>50204</v>
      </c>
      <c r="B15" s="214" t="s">
        <v>89</v>
      </c>
      <c r="C15" s="213">
        <v>6652</v>
      </c>
      <c r="D15" s="213">
        <v>8815</v>
      </c>
      <c r="E15" s="213">
        <v>8768</v>
      </c>
    </row>
    <row r="16" ht="17.1" customHeight="1" spans="1:18">
      <c r="A16" s="211">
        <v>50205</v>
      </c>
      <c r="B16" s="214" t="s">
        <v>90</v>
      </c>
      <c r="C16" s="213">
        <v>152759</v>
      </c>
      <c r="D16" s="213">
        <f>181872+10000</f>
        <v>191872</v>
      </c>
      <c r="E16" s="213">
        <v>175547</v>
      </c>
      <c r="I16" s="215"/>
    </row>
    <row r="17" ht="17.1" customHeight="1" spans="1:5">
      <c r="A17" s="211">
        <v>50206</v>
      </c>
      <c r="B17" s="214" t="s">
        <v>91</v>
      </c>
      <c r="C17" s="213">
        <v>4805</v>
      </c>
      <c r="D17" s="213">
        <v>3049</v>
      </c>
      <c r="E17" s="213">
        <v>2812</v>
      </c>
    </row>
    <row r="18" ht="17.1" customHeight="1" spans="1:5">
      <c r="A18" s="211">
        <v>50207</v>
      </c>
      <c r="B18" s="214" t="s">
        <v>92</v>
      </c>
      <c r="C18" s="213">
        <v>4686</v>
      </c>
      <c r="D18" s="213">
        <v>427</v>
      </c>
      <c r="E18" s="213">
        <v>112</v>
      </c>
    </row>
    <row r="19" ht="17.1" customHeight="1" spans="1:5">
      <c r="A19" s="211">
        <v>50208</v>
      </c>
      <c r="B19" s="214" t="s">
        <v>93</v>
      </c>
      <c r="C19" s="213">
        <v>7697</v>
      </c>
      <c r="D19" s="213">
        <v>6057</v>
      </c>
      <c r="E19" s="213">
        <v>5679</v>
      </c>
    </row>
    <row r="20" ht="17.1" customHeight="1" spans="1:5">
      <c r="A20" s="211">
        <v>50209</v>
      </c>
      <c r="B20" s="214" t="s">
        <v>94</v>
      </c>
      <c r="C20" s="213">
        <v>25525</v>
      </c>
      <c r="D20" s="213">
        <v>28307</v>
      </c>
      <c r="E20" s="213">
        <v>26553</v>
      </c>
    </row>
    <row r="21" ht="17.1" customHeight="1" spans="1:5">
      <c r="A21" s="211">
        <v>50299</v>
      </c>
      <c r="B21" s="214" t="s">
        <v>95</v>
      </c>
      <c r="C21" s="213">
        <v>629478</v>
      </c>
      <c r="D21" s="213">
        <f>548583+50000</f>
        <v>598583</v>
      </c>
      <c r="E21" s="213">
        <v>539591</v>
      </c>
    </row>
    <row r="22" ht="17.1" customHeight="1" spans="1:5">
      <c r="A22" s="211">
        <v>503</v>
      </c>
      <c r="B22" s="212" t="s">
        <v>96</v>
      </c>
      <c r="C22" s="213">
        <f>SUM(C23:C29)</f>
        <v>838019</v>
      </c>
      <c r="D22" s="213">
        <f>SUM(D23:D29)</f>
        <v>368363</v>
      </c>
      <c r="E22" s="213">
        <v>341716</v>
      </c>
    </row>
    <row r="23" ht="17.1" customHeight="1" spans="1:5">
      <c r="A23" s="211">
        <v>50301</v>
      </c>
      <c r="B23" s="214" t="s">
        <v>97</v>
      </c>
      <c r="C23" s="213">
        <v>50</v>
      </c>
      <c r="D23" s="213">
        <v>47062</v>
      </c>
      <c r="E23" s="213">
        <v>46664</v>
      </c>
    </row>
    <row r="24" ht="17.1" customHeight="1" spans="1:5">
      <c r="A24" s="211">
        <v>50302</v>
      </c>
      <c r="B24" s="214" t="s">
        <v>98</v>
      </c>
      <c r="C24" s="213">
        <v>531284</v>
      </c>
      <c r="D24" s="213">
        <f>37262-3000</f>
        <v>34262</v>
      </c>
      <c r="E24" s="213">
        <v>32791</v>
      </c>
    </row>
    <row r="25" ht="17.1" customHeight="1" spans="1:5">
      <c r="A25" s="211">
        <v>50303</v>
      </c>
      <c r="B25" s="214" t="s">
        <v>99</v>
      </c>
      <c r="C25" s="213">
        <v>1663</v>
      </c>
      <c r="D25" s="213">
        <v>1611</v>
      </c>
      <c r="E25" s="213">
        <v>1477</v>
      </c>
    </row>
    <row r="26" ht="17.1" customHeight="1" spans="1:5">
      <c r="A26" s="211">
        <v>50305</v>
      </c>
      <c r="B26" s="214" t="s">
        <v>100</v>
      </c>
      <c r="C26" s="213">
        <v>0</v>
      </c>
      <c r="D26" s="213">
        <v>9413</v>
      </c>
      <c r="E26" s="213">
        <v>9413</v>
      </c>
    </row>
    <row r="27" ht="17.1" customHeight="1" spans="1:5">
      <c r="A27" s="211">
        <v>50306</v>
      </c>
      <c r="B27" s="214" t="s">
        <v>101</v>
      </c>
      <c r="C27" s="213">
        <v>78117</v>
      </c>
      <c r="D27" s="213">
        <v>83411</v>
      </c>
      <c r="E27" s="213">
        <v>76889</v>
      </c>
    </row>
    <row r="28" ht="17.1" customHeight="1" spans="1:5">
      <c r="A28" s="211">
        <v>50307</v>
      </c>
      <c r="B28" s="214" t="s">
        <v>102</v>
      </c>
      <c r="C28" s="213">
        <v>1062</v>
      </c>
      <c r="D28" s="213">
        <f>4324-1600</f>
        <v>2724</v>
      </c>
      <c r="E28" s="213">
        <v>2531</v>
      </c>
    </row>
    <row r="29" ht="17.1" customHeight="1" spans="1:5">
      <c r="A29" s="211">
        <v>50399</v>
      </c>
      <c r="B29" s="214" t="s">
        <v>103</v>
      </c>
      <c r="C29" s="213">
        <v>225843</v>
      </c>
      <c r="D29" s="213">
        <f>161428+11000+17452</f>
        <v>189880</v>
      </c>
      <c r="E29" s="213">
        <v>171951</v>
      </c>
    </row>
    <row r="30" ht="17.1" customHeight="1" spans="1:5">
      <c r="A30" s="211">
        <v>504</v>
      </c>
      <c r="B30" s="212" t="s">
        <v>104</v>
      </c>
      <c r="C30" s="213">
        <f>SUM(C31:C36)</f>
        <v>42985</v>
      </c>
      <c r="D30" s="213">
        <f>SUM(D31:D36)</f>
        <v>125420</v>
      </c>
      <c r="E30" s="213">
        <v>113098</v>
      </c>
    </row>
    <row r="31" ht="17.1" customHeight="1" spans="1:5">
      <c r="A31" s="211">
        <v>50401</v>
      </c>
      <c r="B31" s="214" t="s">
        <v>97</v>
      </c>
      <c r="C31" s="213">
        <v>5239</v>
      </c>
      <c r="D31" s="213">
        <v>6401</v>
      </c>
      <c r="E31" s="213">
        <v>6107</v>
      </c>
    </row>
    <row r="32" ht="17.1" customHeight="1" spans="1:5">
      <c r="A32" s="211">
        <v>50402</v>
      </c>
      <c r="B32" s="214" t="s">
        <v>98</v>
      </c>
      <c r="C32" s="213">
        <v>70</v>
      </c>
      <c r="D32" s="213">
        <v>253</v>
      </c>
      <c r="E32" s="213">
        <v>245</v>
      </c>
    </row>
    <row r="33" ht="17.1" customHeight="1" spans="1:5">
      <c r="A33" s="211">
        <v>50403</v>
      </c>
      <c r="B33" s="214" t="s">
        <v>99</v>
      </c>
      <c r="C33" s="213">
        <v>0</v>
      </c>
      <c r="D33" s="213">
        <v>0</v>
      </c>
      <c r="E33" s="213">
        <v>0</v>
      </c>
    </row>
    <row r="34" ht="17.1" customHeight="1" spans="1:5">
      <c r="A34" s="211">
        <v>50404</v>
      </c>
      <c r="B34" s="214" t="s">
        <v>101</v>
      </c>
      <c r="C34" s="213">
        <v>280</v>
      </c>
      <c r="D34" s="213">
        <f>1605-200</f>
        <v>1405</v>
      </c>
      <c r="E34" s="213">
        <v>1279</v>
      </c>
    </row>
    <row r="35" ht="17.1" customHeight="1" spans="1:5">
      <c r="A35" s="211">
        <v>50405</v>
      </c>
      <c r="B35" s="214" t="s">
        <v>102</v>
      </c>
      <c r="C35" s="213">
        <v>96</v>
      </c>
      <c r="D35" s="213">
        <v>96</v>
      </c>
      <c r="E35" s="213">
        <v>94</v>
      </c>
    </row>
    <row r="36" ht="17.1" customHeight="1" spans="1:5">
      <c r="A36" s="211">
        <v>50499</v>
      </c>
      <c r="B36" s="214" t="s">
        <v>103</v>
      </c>
      <c r="C36" s="213">
        <v>37300</v>
      </c>
      <c r="D36" s="213">
        <f>127265-10000</f>
        <v>117265</v>
      </c>
      <c r="E36" s="213">
        <v>105373</v>
      </c>
    </row>
    <row r="37" ht="17.1" customHeight="1" spans="1:5">
      <c r="A37" s="211">
        <v>505</v>
      </c>
      <c r="B37" s="212" t="s">
        <v>105</v>
      </c>
      <c r="C37" s="213">
        <f>SUM(C38:C40)</f>
        <v>1358754</v>
      </c>
      <c r="D37" s="213">
        <f>SUM(D38:D40)</f>
        <v>1729210</v>
      </c>
      <c r="E37" s="213">
        <v>1697037</v>
      </c>
    </row>
    <row r="38" ht="17.1" customHeight="1" spans="1:5">
      <c r="A38" s="211">
        <v>50501</v>
      </c>
      <c r="B38" s="214" t="s">
        <v>106</v>
      </c>
      <c r="C38" s="213">
        <v>749512</v>
      </c>
      <c r="D38" s="213">
        <v>836596</v>
      </c>
      <c r="E38" s="213">
        <v>832434</v>
      </c>
    </row>
    <row r="39" ht="17.1" customHeight="1" spans="1:5">
      <c r="A39" s="211">
        <v>50502</v>
      </c>
      <c r="B39" s="214" t="s">
        <v>107</v>
      </c>
      <c r="C39" s="213">
        <v>609090</v>
      </c>
      <c r="D39" s="213">
        <v>891549</v>
      </c>
      <c r="E39" s="213">
        <v>863605</v>
      </c>
    </row>
    <row r="40" ht="17.1" customHeight="1" spans="1:5">
      <c r="A40" s="211">
        <v>50599</v>
      </c>
      <c r="B40" s="214" t="s">
        <v>108</v>
      </c>
      <c r="C40" s="213">
        <v>152</v>
      </c>
      <c r="D40" s="213">
        <f>1165-100</f>
        <v>1065</v>
      </c>
      <c r="E40" s="213">
        <v>998</v>
      </c>
    </row>
    <row r="41" ht="17.1" customHeight="1" spans="1:5">
      <c r="A41" s="211">
        <v>506</v>
      </c>
      <c r="B41" s="212" t="s">
        <v>109</v>
      </c>
      <c r="C41" s="213">
        <f>SUM(C42:C43)</f>
        <v>194511</v>
      </c>
      <c r="D41" s="213">
        <f>SUM(D42:D43)</f>
        <v>986205</v>
      </c>
      <c r="E41" s="213">
        <v>937755</v>
      </c>
    </row>
    <row r="42" ht="17.1" customHeight="1" spans="1:5">
      <c r="A42" s="211">
        <v>50601</v>
      </c>
      <c r="B42" s="214" t="s">
        <v>110</v>
      </c>
      <c r="C42" s="213">
        <v>191169</v>
      </c>
      <c r="D42" s="213">
        <v>689906</v>
      </c>
      <c r="E42" s="213">
        <v>659318</v>
      </c>
    </row>
    <row r="43" ht="17.1" customHeight="1" spans="1:5">
      <c r="A43" s="211">
        <v>50602</v>
      </c>
      <c r="B43" s="214" t="s">
        <v>111</v>
      </c>
      <c r="C43" s="213">
        <v>3342</v>
      </c>
      <c r="D43" s="213">
        <v>296299</v>
      </c>
      <c r="E43" s="213">
        <v>278437</v>
      </c>
    </row>
    <row r="44" ht="17.1" customHeight="1" spans="1:5">
      <c r="A44" s="211">
        <v>507</v>
      </c>
      <c r="B44" s="212" t="s">
        <v>112</v>
      </c>
      <c r="C44" s="213">
        <f>SUM(C45:C47)</f>
        <v>377201</v>
      </c>
      <c r="D44" s="213">
        <f>SUM(D45:D47)</f>
        <v>1789596</v>
      </c>
      <c r="E44" s="213">
        <v>1683434</v>
      </c>
    </row>
    <row r="45" ht="17.1" customHeight="1" spans="1:5">
      <c r="A45" s="211">
        <v>50701</v>
      </c>
      <c r="B45" s="214" t="s">
        <v>113</v>
      </c>
      <c r="C45" s="213">
        <v>86664</v>
      </c>
      <c r="D45" s="213">
        <v>30165</v>
      </c>
      <c r="E45" s="213">
        <v>30160</v>
      </c>
    </row>
    <row r="46" ht="17.1" customHeight="1" spans="1:5">
      <c r="A46" s="211">
        <v>50702</v>
      </c>
      <c r="B46" s="214" t="s">
        <v>114</v>
      </c>
      <c r="C46" s="213">
        <v>2403</v>
      </c>
      <c r="D46" s="213">
        <v>68460</v>
      </c>
      <c r="E46" s="213">
        <v>66400</v>
      </c>
    </row>
    <row r="47" ht="17.1" customHeight="1" spans="1:5">
      <c r="A47" s="211">
        <v>50799</v>
      </c>
      <c r="B47" s="214" t="s">
        <v>115</v>
      </c>
      <c r="C47" s="213">
        <v>288134</v>
      </c>
      <c r="D47" s="213">
        <f>1644671+46300</f>
        <v>1690971</v>
      </c>
      <c r="E47" s="213">
        <v>1586874</v>
      </c>
    </row>
    <row r="48" ht="17.1" customHeight="1" spans="1:5">
      <c r="A48" s="211">
        <v>508</v>
      </c>
      <c r="B48" s="212" t="s">
        <v>116</v>
      </c>
      <c r="C48" s="213">
        <f>SUM(C49:C50)</f>
        <v>998051</v>
      </c>
      <c r="D48" s="213">
        <f>SUM(D49:D50)</f>
        <v>1084745</v>
      </c>
      <c r="E48" s="213">
        <v>1014745</v>
      </c>
    </row>
    <row r="49" ht="17.1" customHeight="1" spans="1:5">
      <c r="A49" s="211">
        <v>50801</v>
      </c>
      <c r="B49" s="214" t="s">
        <v>117</v>
      </c>
      <c r="C49" s="213">
        <v>789400</v>
      </c>
      <c r="D49" s="213">
        <v>993592</v>
      </c>
      <c r="E49" s="213">
        <v>928592</v>
      </c>
    </row>
    <row r="50" ht="17.1" customHeight="1" spans="1:5">
      <c r="A50" s="211">
        <v>50802</v>
      </c>
      <c r="B50" s="214" t="s">
        <v>118</v>
      </c>
      <c r="C50" s="213">
        <v>208651</v>
      </c>
      <c r="D50" s="213">
        <f>86153+5000</f>
        <v>91153</v>
      </c>
      <c r="E50" s="213">
        <v>86153</v>
      </c>
    </row>
    <row r="51" ht="17.1" customHeight="1" spans="1:5">
      <c r="A51" s="211">
        <v>509</v>
      </c>
      <c r="B51" s="212" t="s">
        <v>119</v>
      </c>
      <c r="C51" s="213">
        <f>SUM(C52:C56)</f>
        <v>355382</v>
      </c>
      <c r="D51" s="213">
        <f>SUM(D52:D56)</f>
        <v>576313</v>
      </c>
      <c r="E51" s="213">
        <v>555022</v>
      </c>
    </row>
    <row r="52" ht="17.1" customHeight="1" spans="1:5">
      <c r="A52" s="211">
        <v>50901</v>
      </c>
      <c r="B52" s="214" t="s">
        <v>120</v>
      </c>
      <c r="C52" s="213">
        <v>71704</v>
      </c>
      <c r="D52" s="213">
        <v>91526</v>
      </c>
      <c r="E52" s="213">
        <v>90767</v>
      </c>
    </row>
    <row r="53" ht="17.1" customHeight="1" spans="1:5">
      <c r="A53" s="211">
        <v>50902</v>
      </c>
      <c r="B53" s="214" t="s">
        <v>121</v>
      </c>
      <c r="C53" s="213">
        <v>106328</v>
      </c>
      <c r="D53" s="213">
        <v>251674</v>
      </c>
      <c r="E53" s="213">
        <v>235604</v>
      </c>
    </row>
    <row r="54" ht="17.1" customHeight="1" spans="1:5">
      <c r="A54" s="211">
        <v>50903</v>
      </c>
      <c r="B54" s="214" t="s">
        <v>122</v>
      </c>
      <c r="C54" s="213">
        <v>0</v>
      </c>
      <c r="D54" s="213">
        <v>0</v>
      </c>
      <c r="E54" s="213">
        <v>0</v>
      </c>
    </row>
    <row r="55" ht="17.1" customHeight="1" spans="1:5">
      <c r="A55" s="211">
        <v>50905</v>
      </c>
      <c r="B55" s="214" t="s">
        <v>123</v>
      </c>
      <c r="C55" s="213">
        <v>117972</v>
      </c>
      <c r="D55" s="213">
        <v>165824</v>
      </c>
      <c r="E55" s="213">
        <v>163375</v>
      </c>
    </row>
    <row r="56" ht="17.1" customHeight="1" spans="1:5">
      <c r="A56" s="211">
        <v>50999</v>
      </c>
      <c r="B56" s="214" t="s">
        <v>124</v>
      </c>
      <c r="C56" s="213">
        <v>59378</v>
      </c>
      <c r="D56" s="213">
        <v>67289</v>
      </c>
      <c r="E56" s="213">
        <v>65276</v>
      </c>
    </row>
    <row r="57" ht="17.1" customHeight="1" spans="1:5">
      <c r="A57" s="211">
        <v>510</v>
      </c>
      <c r="B57" s="212" t="s">
        <v>125</v>
      </c>
      <c r="C57" s="213">
        <f>SUM(C58:C59)</f>
        <v>1517398</v>
      </c>
      <c r="D57" s="213">
        <f>SUM(D58:D59)</f>
        <v>2088112</v>
      </c>
      <c r="E57" s="213">
        <v>2072957</v>
      </c>
    </row>
    <row r="58" ht="17.1" customHeight="1" spans="1:5">
      <c r="A58" s="211">
        <v>51002</v>
      </c>
      <c r="B58" s="214" t="s">
        <v>126</v>
      </c>
      <c r="C58" s="213">
        <v>1517398</v>
      </c>
      <c r="D58" s="213">
        <f>1988114+100000-2</f>
        <v>2088112</v>
      </c>
      <c r="E58" s="213">
        <v>2072957</v>
      </c>
    </row>
    <row r="59" ht="17.1" customHeight="1" spans="1:5">
      <c r="A59" s="211">
        <v>51003</v>
      </c>
      <c r="B59" s="214" t="s">
        <v>127</v>
      </c>
      <c r="C59" s="213">
        <v>0</v>
      </c>
      <c r="D59" s="213"/>
      <c r="E59" s="213">
        <v>0</v>
      </c>
    </row>
    <row r="60" ht="17.1" customHeight="1" spans="1:5">
      <c r="A60" s="211">
        <v>511</v>
      </c>
      <c r="B60" s="212" t="s">
        <v>128</v>
      </c>
      <c r="C60" s="213">
        <f>SUM(C61:C64)</f>
        <v>368326</v>
      </c>
      <c r="D60" s="213">
        <f>SUM(D61:D64)</f>
        <v>404109</v>
      </c>
      <c r="E60" s="213">
        <v>404109</v>
      </c>
    </row>
    <row r="61" ht="17.1" customHeight="1" spans="1:5">
      <c r="A61" s="211">
        <v>51101</v>
      </c>
      <c r="B61" s="214" t="s">
        <v>129</v>
      </c>
      <c r="C61" s="213">
        <v>361000</v>
      </c>
      <c r="D61" s="213">
        <f>408614-9759</f>
        <v>398855</v>
      </c>
      <c r="E61" s="213">
        <v>398855</v>
      </c>
    </row>
    <row r="62" ht="17.1" customHeight="1" spans="1:5">
      <c r="A62" s="211">
        <v>51102</v>
      </c>
      <c r="B62" s="214" t="s">
        <v>130</v>
      </c>
      <c r="C62" s="213">
        <v>3500</v>
      </c>
      <c r="D62" s="213">
        <f>2211-1567</f>
        <v>644</v>
      </c>
      <c r="E62" s="213">
        <v>644</v>
      </c>
    </row>
    <row r="63" ht="17.1" customHeight="1" spans="1:5">
      <c r="A63" s="211">
        <v>51103</v>
      </c>
      <c r="B63" s="214" t="s">
        <v>131</v>
      </c>
      <c r="C63" s="213">
        <v>3826</v>
      </c>
      <c r="D63" s="213">
        <f>3718+1000-108</f>
        <v>4610</v>
      </c>
      <c r="E63" s="213">
        <v>4610</v>
      </c>
    </row>
    <row r="64" ht="17.1" customHeight="1" spans="1:5">
      <c r="A64" s="211">
        <v>51104</v>
      </c>
      <c r="B64" s="214" t="s">
        <v>132</v>
      </c>
      <c r="C64" s="213">
        <v>0</v>
      </c>
      <c r="D64" s="213"/>
      <c r="E64" s="213">
        <v>0</v>
      </c>
    </row>
    <row r="65" ht="17.1" customHeight="1" spans="1:5">
      <c r="A65" s="211">
        <v>599</v>
      </c>
      <c r="B65" s="212" t="s">
        <v>133</v>
      </c>
      <c r="C65" s="213">
        <f>SUM(C66:C69)</f>
        <v>356541</v>
      </c>
      <c r="D65" s="213">
        <f>SUM(D66:D69)</f>
        <v>576379</v>
      </c>
      <c r="E65" s="213">
        <v>533207</v>
      </c>
    </row>
    <row r="66" ht="17.1" customHeight="1" spans="1:5">
      <c r="A66" s="211">
        <v>59906</v>
      </c>
      <c r="B66" s="214" t="s">
        <v>134</v>
      </c>
      <c r="C66" s="213">
        <v>0</v>
      </c>
      <c r="D66" s="213">
        <v>291</v>
      </c>
      <c r="E66" s="213">
        <v>291</v>
      </c>
    </row>
    <row r="67" ht="17.1" customHeight="1" spans="1:5">
      <c r="A67" s="211">
        <v>59907</v>
      </c>
      <c r="B67" s="214" t="s">
        <v>135</v>
      </c>
      <c r="C67" s="213">
        <v>0</v>
      </c>
      <c r="D67" s="213">
        <v>0</v>
      </c>
      <c r="E67" s="213">
        <v>0</v>
      </c>
    </row>
    <row r="68" ht="17.1" customHeight="1" spans="1:5">
      <c r="A68" s="211">
        <v>59908</v>
      </c>
      <c r="B68" s="214" t="s">
        <v>136</v>
      </c>
      <c r="C68" s="213">
        <v>0</v>
      </c>
      <c r="D68" s="213">
        <v>0</v>
      </c>
      <c r="E68" s="213">
        <v>0</v>
      </c>
    </row>
    <row r="69" ht="17.1" customHeight="1" spans="1:5">
      <c r="A69" s="211">
        <v>59999</v>
      </c>
      <c r="B69" s="214" t="s">
        <v>137</v>
      </c>
      <c r="C69" s="213">
        <f>186140+100000+70397+4</f>
        <v>356541</v>
      </c>
      <c r="D69" s="213">
        <f>453971+100000+70397+2140+10790+9+640-107420+3000+50000-7439</f>
        <v>576088</v>
      </c>
      <c r="E69" s="213">
        <v>532916</v>
      </c>
    </row>
  </sheetData>
  <mergeCells count="2">
    <mergeCell ref="A1:E1"/>
    <mergeCell ref="A4:A5"/>
  </mergeCells>
  <pageMargins left="0.7" right="0.7" top="0.75" bottom="0.75" header="0.3" footer="0.3"/>
  <pageSetup paperSize="9" orientation="portrait" horizontalDpi="600" verticalDpi="1200"/>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7030A0"/>
  </sheetPr>
  <dimension ref="A1:E36"/>
  <sheetViews>
    <sheetView zoomScaleSheetLayoutView="60" workbookViewId="0">
      <selection activeCell="B27" sqref="B27"/>
    </sheetView>
  </sheetViews>
  <sheetFormatPr defaultColWidth="9" defaultRowHeight="12.75" outlineLevelCol="4"/>
  <cols>
    <col min="1" max="1" width="33.125" style="174" customWidth="1"/>
    <col min="2" max="2" width="13.125" style="175" customWidth="1"/>
    <col min="3" max="3" width="32.125" style="174" customWidth="1"/>
    <col min="4" max="4" width="13.125" style="175" customWidth="1"/>
    <col min="5" max="16384" width="9" style="174"/>
  </cols>
  <sheetData>
    <row r="1" s="170" customFormat="1" ht="26.25" customHeight="1" spans="1:5">
      <c r="A1" s="176" t="s">
        <v>138</v>
      </c>
      <c r="B1" s="176"/>
      <c r="C1" s="176"/>
      <c r="D1" s="176"/>
      <c r="E1" s="177"/>
    </row>
    <row r="2" ht="13.5" spans="1:5">
      <c r="A2" s="174" t="s">
        <v>139</v>
      </c>
      <c r="B2" s="175" t="s">
        <v>139</v>
      </c>
      <c r="C2" s="174" t="s">
        <v>139</v>
      </c>
      <c r="D2" s="178" t="s">
        <v>73</v>
      </c>
    </row>
    <row r="3" s="171" customFormat="1" ht="28.8" customHeight="1" spans="1:5">
      <c r="A3" s="69" t="s">
        <v>140</v>
      </c>
      <c r="B3" s="179" t="s">
        <v>141</v>
      </c>
      <c r="C3" s="69" t="s">
        <v>140</v>
      </c>
      <c r="D3" s="5" t="s">
        <v>141</v>
      </c>
    </row>
    <row r="4" ht="14.4" customHeight="1" spans="1:5">
      <c r="A4" s="167" t="s">
        <v>142</v>
      </c>
      <c r="B4" s="161">
        <v>44903</v>
      </c>
      <c r="C4" s="157" t="s">
        <v>143</v>
      </c>
      <c r="D4" s="180">
        <v>30252</v>
      </c>
    </row>
    <row r="5" ht="14.4" customHeight="1" spans="1:5">
      <c r="A5" s="167" t="s">
        <v>144</v>
      </c>
      <c r="B5" s="161">
        <v>16401</v>
      </c>
      <c r="C5" s="157" t="s">
        <v>145</v>
      </c>
      <c r="D5" s="180">
        <v>443</v>
      </c>
    </row>
    <row r="6" ht="14.4" customHeight="1" spans="1:5">
      <c r="A6" s="167" t="s">
        <v>146</v>
      </c>
      <c r="B6" s="161">
        <v>4906</v>
      </c>
      <c r="C6" s="157" t="s">
        <v>147</v>
      </c>
      <c r="D6" s="180">
        <v>4288</v>
      </c>
    </row>
    <row r="7" ht="14.4" customHeight="1" spans="1:5">
      <c r="A7" s="167" t="s">
        <v>148</v>
      </c>
      <c r="B7" s="161">
        <v>1613</v>
      </c>
      <c r="C7" s="157" t="s">
        <v>149</v>
      </c>
      <c r="D7" s="180">
        <v>86369</v>
      </c>
    </row>
    <row r="8" ht="14.4" customHeight="1" spans="1:5">
      <c r="A8" s="167" t="s">
        <v>150</v>
      </c>
      <c r="B8" s="161">
        <v>401</v>
      </c>
      <c r="C8" s="157" t="s">
        <v>151</v>
      </c>
      <c r="D8" s="180">
        <v>2594</v>
      </c>
    </row>
    <row r="9" ht="14.4" customHeight="1" spans="1:5">
      <c r="A9" s="167" t="s">
        <v>152</v>
      </c>
      <c r="B9" s="161">
        <v>4460</v>
      </c>
      <c r="C9" s="157" t="s">
        <v>153</v>
      </c>
      <c r="D9" s="180">
        <v>520</v>
      </c>
    </row>
    <row r="10" ht="14.4" customHeight="1" spans="1:5">
      <c r="A10" s="167" t="s">
        <v>154</v>
      </c>
      <c r="B10" s="161">
        <v>9797</v>
      </c>
      <c r="C10" s="157" t="s">
        <v>155</v>
      </c>
      <c r="D10" s="180">
        <v>49215</v>
      </c>
    </row>
    <row r="11" ht="14.4" customHeight="1" spans="1:5">
      <c r="A11" s="167" t="s">
        <v>156</v>
      </c>
      <c r="B11" s="161">
        <v>2439</v>
      </c>
      <c r="C11" s="157" t="s">
        <v>157</v>
      </c>
      <c r="D11" s="180">
        <v>22974</v>
      </c>
    </row>
    <row r="12" ht="14.4" customHeight="1" spans="1:5">
      <c r="A12" s="181" t="s">
        <v>158</v>
      </c>
      <c r="B12" s="162">
        <v>4886</v>
      </c>
      <c r="C12" s="157" t="s">
        <v>159</v>
      </c>
      <c r="D12" s="180">
        <v>641</v>
      </c>
    </row>
    <row r="13" ht="14.4" customHeight="1" spans="1:5">
      <c r="A13" s="182" t="s">
        <v>160</v>
      </c>
      <c r="B13" s="163"/>
      <c r="C13" s="182" t="s">
        <v>161</v>
      </c>
      <c r="D13" s="180">
        <v>15932</v>
      </c>
    </row>
    <row r="14" ht="14.4" customHeight="1" spans="1:5">
      <c r="A14" s="183"/>
      <c r="B14" s="184"/>
      <c r="C14" s="157" t="s">
        <v>162</v>
      </c>
      <c r="D14" s="180">
        <v>20729</v>
      </c>
    </row>
    <row r="15" ht="14.4" customHeight="1" spans="1:5">
      <c r="A15" s="167"/>
      <c r="B15" s="161"/>
      <c r="C15" s="157" t="s">
        <v>163</v>
      </c>
      <c r="D15" s="180">
        <v>150</v>
      </c>
    </row>
    <row r="16" ht="14.4" customHeight="1" spans="1:5">
      <c r="A16" s="167" t="s">
        <v>164</v>
      </c>
      <c r="B16" s="161">
        <v>12616</v>
      </c>
      <c r="C16" s="157" t="s">
        <v>165</v>
      </c>
      <c r="D16" s="180">
        <v>583</v>
      </c>
    </row>
    <row r="17" ht="14.4" customHeight="1" spans="1:4">
      <c r="A17" s="167" t="s">
        <v>166</v>
      </c>
      <c r="B17" s="161">
        <v>1847</v>
      </c>
      <c r="C17" s="157" t="s">
        <v>167</v>
      </c>
      <c r="D17" s="180">
        <v>276</v>
      </c>
    </row>
    <row r="18" ht="14.4" customHeight="1" spans="1:4">
      <c r="A18" s="185" t="s">
        <v>168</v>
      </c>
      <c r="B18" s="161">
        <v>2801</v>
      </c>
      <c r="C18" s="186" t="s">
        <v>169</v>
      </c>
      <c r="D18" s="180">
        <v>1535</v>
      </c>
    </row>
    <row r="19" ht="14.4" customHeight="1" spans="1:4">
      <c r="A19" s="167" t="s">
        <v>170</v>
      </c>
      <c r="B19" s="161">
        <v>1499</v>
      </c>
      <c r="C19" s="157" t="s">
        <v>171</v>
      </c>
      <c r="D19" s="180">
        <v>716</v>
      </c>
    </row>
    <row r="20" ht="14.4" customHeight="1" spans="1:4">
      <c r="A20" s="187" t="s">
        <v>172</v>
      </c>
      <c r="B20" s="161">
        <v>5821</v>
      </c>
      <c r="C20" s="186" t="s">
        <v>173</v>
      </c>
      <c r="D20" s="180">
        <v>9127</v>
      </c>
    </row>
    <row r="21" ht="14.4" customHeight="1" spans="1:4">
      <c r="A21" s="167" t="s">
        <v>174</v>
      </c>
      <c r="B21" s="161">
        <v>648</v>
      </c>
      <c r="C21" s="157" t="s">
        <v>175</v>
      </c>
      <c r="D21" s="161"/>
    </row>
    <row r="22" ht="14.4" customHeight="1" spans="1:4">
      <c r="A22" s="167"/>
      <c r="B22" s="161"/>
      <c r="C22" s="157" t="s">
        <v>176</v>
      </c>
      <c r="D22" s="161">
        <v>1922</v>
      </c>
    </row>
    <row r="23" ht="14.4" customHeight="1" spans="1:4">
      <c r="A23" s="167"/>
      <c r="B23" s="161"/>
      <c r="C23" s="157" t="s">
        <v>177</v>
      </c>
      <c r="D23" s="161"/>
    </row>
    <row r="24" ht="14.4" customHeight="1" spans="1:4">
      <c r="A24" s="167"/>
      <c r="B24" s="161"/>
      <c r="C24" s="157" t="s">
        <v>178</v>
      </c>
      <c r="D24" s="161">
        <v>1031</v>
      </c>
    </row>
    <row r="25" ht="14.4" customHeight="1" spans="1:4">
      <c r="A25" s="167"/>
      <c r="B25" s="161"/>
      <c r="C25" s="157" t="s">
        <v>179</v>
      </c>
      <c r="D25" s="161">
        <v>3</v>
      </c>
    </row>
    <row r="26" s="172" customFormat="1" ht="14.4" customHeight="1" spans="1:4">
      <c r="A26" s="69" t="s">
        <v>180</v>
      </c>
      <c r="B26" s="188">
        <v>57519</v>
      </c>
      <c r="C26" s="189" t="s">
        <v>181</v>
      </c>
      <c r="D26" s="190">
        <v>249300</v>
      </c>
    </row>
    <row r="27" s="172" customFormat="1" ht="14.4" customHeight="1" spans="1:4">
      <c r="A27" s="191" t="s">
        <v>182</v>
      </c>
      <c r="B27" s="188">
        <v>279282</v>
      </c>
      <c r="C27" s="192" t="s">
        <v>183</v>
      </c>
      <c r="D27" s="190">
        <v>87501</v>
      </c>
    </row>
    <row r="28" ht="14.4" customHeight="1" spans="1:4">
      <c r="A28" s="167" t="s">
        <v>184</v>
      </c>
      <c r="B28" s="161">
        <v>197819</v>
      </c>
      <c r="C28" s="157" t="s">
        <v>185</v>
      </c>
      <c r="D28" s="161">
        <v>10082</v>
      </c>
    </row>
    <row r="29" ht="14.4" customHeight="1" spans="1:4">
      <c r="A29" s="167" t="s">
        <v>186</v>
      </c>
      <c r="B29" s="161">
        <v>35253</v>
      </c>
      <c r="C29" s="157" t="s">
        <v>187</v>
      </c>
      <c r="D29" s="161">
        <v>48793</v>
      </c>
    </row>
    <row r="30" ht="14.4" customHeight="1" spans="1:4">
      <c r="A30" s="167" t="s">
        <v>188</v>
      </c>
      <c r="B30" s="161">
        <v>-19270</v>
      </c>
      <c r="C30" s="157" t="s">
        <v>189</v>
      </c>
      <c r="D30" s="161"/>
    </row>
    <row r="31" ht="14.4" customHeight="1" spans="1:4">
      <c r="A31" s="185" t="s">
        <v>190</v>
      </c>
      <c r="B31" s="161">
        <v>42180</v>
      </c>
      <c r="C31" s="157" t="s">
        <v>191</v>
      </c>
      <c r="D31" s="161">
        <v>28626</v>
      </c>
    </row>
    <row r="32" ht="14.4" customHeight="1" spans="1:4">
      <c r="A32" s="193" t="s">
        <v>192</v>
      </c>
      <c r="B32" s="161">
        <v>23300</v>
      </c>
      <c r="C32" s="158" t="s">
        <v>193</v>
      </c>
      <c r="D32" s="162"/>
    </row>
    <row r="33" ht="14.4" customHeight="1" spans="1:4">
      <c r="A33" s="185"/>
      <c r="B33" s="161"/>
      <c r="C33" s="157" t="s">
        <v>194</v>
      </c>
      <c r="D33" s="194"/>
    </row>
    <row r="34" s="173" customFormat="1" ht="14.4" customHeight="1" spans="1:4">
      <c r="A34" s="78" t="s">
        <v>195</v>
      </c>
      <c r="B34" s="195">
        <v>336801</v>
      </c>
      <c r="C34" s="196" t="s">
        <v>196</v>
      </c>
      <c r="D34" s="197">
        <v>336801</v>
      </c>
    </row>
    <row r="35" ht="8.25" customHeight="1" spans="1:4">
      <c r="A35" s="198"/>
      <c r="B35" s="199"/>
      <c r="C35" s="198"/>
      <c r="D35" s="199"/>
    </row>
    <row r="36" ht="13.5" spans="1:4">
      <c r="A36" s="198"/>
      <c r="B36" s="199"/>
      <c r="C36" s="198"/>
      <c r="D36" s="199"/>
    </row>
  </sheetData>
  <mergeCells count="1">
    <mergeCell ref="A1:D1"/>
  </mergeCells>
  <printOptions horizontalCentered="1"/>
  <pageMargins left="0.865972222222222" right="0.786805555555556" top="0.590277777777778" bottom="0.590277777777778" header="0.314583333333333" footer="0.314583333333333"/>
  <pageSetup paperSize="9" scale="93" fitToWidth="0" orientation="landscape" useFirstPageNumber="1" horizontalDpi="600" verticalDpi="600"/>
  <headerFooter alignWithMargins="0">
    <evenFooter>&amp;L&amp;14—&amp;P—</even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7030A0"/>
  </sheetPr>
  <dimension ref="A1:C33"/>
  <sheetViews>
    <sheetView zoomScaleSheetLayoutView="60" workbookViewId="0">
      <selection activeCell="G17" sqref="G17"/>
    </sheetView>
  </sheetViews>
  <sheetFormatPr defaultColWidth="9" defaultRowHeight="14.25" outlineLevelCol="2"/>
  <cols>
    <col min="1" max="1" width="45.5" style="149" customWidth="1"/>
    <col min="2" max="2" width="15.875" style="150" customWidth="1"/>
    <col min="3" max="3" width="12.625" style="159"/>
    <col min="4" max="16384" width="9" style="149"/>
  </cols>
  <sheetData>
    <row r="1" ht="20.25" spans="1:2">
      <c r="A1" s="151" t="s">
        <v>197</v>
      </c>
      <c r="B1" s="152"/>
    </row>
    <row r="2" ht="19" customHeight="1" spans="1:2">
      <c r="B2" s="160" t="s">
        <v>73</v>
      </c>
    </row>
    <row r="3" ht="28" customHeight="1" spans="1:2">
      <c r="A3" s="154" t="s">
        <v>140</v>
      </c>
      <c r="B3" s="155" t="s">
        <v>198</v>
      </c>
    </row>
    <row r="4" ht="14.8" customHeight="1" spans="1:2">
      <c r="A4" s="156" t="s">
        <v>142</v>
      </c>
      <c r="B4" s="161">
        <v>44903</v>
      </c>
    </row>
    <row r="5" ht="14.8" customHeight="1" spans="1:2">
      <c r="A5" s="156" t="s">
        <v>199</v>
      </c>
      <c r="B5" s="161">
        <v>16401</v>
      </c>
    </row>
    <row r="6" ht="14.8" customHeight="1" spans="1:2">
      <c r="A6" s="156" t="s">
        <v>200</v>
      </c>
      <c r="B6" s="161">
        <v>4906</v>
      </c>
    </row>
    <row r="7" ht="14.8" customHeight="1" spans="1:2">
      <c r="A7" s="156" t="s">
        <v>201</v>
      </c>
      <c r="B7" s="161">
        <v>1613</v>
      </c>
    </row>
    <row r="8" ht="14.8" customHeight="1" spans="1:2">
      <c r="A8" s="156" t="s">
        <v>202</v>
      </c>
      <c r="B8" s="161">
        <v>401</v>
      </c>
    </row>
    <row r="9" ht="14.8" customHeight="1" spans="1:2">
      <c r="A9" s="156" t="s">
        <v>203</v>
      </c>
      <c r="B9" s="161">
        <v>4460</v>
      </c>
    </row>
    <row r="10" ht="14.8" customHeight="1" spans="1:2">
      <c r="A10" s="156" t="s">
        <v>204</v>
      </c>
      <c r="B10" s="161">
        <v>9797</v>
      </c>
    </row>
    <row r="11" ht="14.8" customHeight="1" spans="1:2">
      <c r="A11" s="156" t="s">
        <v>205</v>
      </c>
      <c r="B11" s="161">
        <v>2439</v>
      </c>
    </row>
    <row r="12" ht="14.8" customHeight="1" spans="1:2">
      <c r="A12" s="156" t="s">
        <v>206</v>
      </c>
      <c r="B12" s="162">
        <v>4886</v>
      </c>
    </row>
    <row r="13" ht="14.8" customHeight="1" spans="1:2">
      <c r="A13" s="156" t="s">
        <v>207</v>
      </c>
      <c r="B13" s="163"/>
    </row>
    <row r="14" ht="14.8" customHeight="1" spans="1:2">
      <c r="A14" s="164" t="s">
        <v>164</v>
      </c>
      <c r="B14" s="120">
        <v>12616</v>
      </c>
    </row>
    <row r="15" ht="14.8" customHeight="1" spans="1:2">
      <c r="A15" s="156" t="s">
        <v>208</v>
      </c>
      <c r="B15" s="161">
        <v>1847</v>
      </c>
    </row>
    <row r="16" ht="14.8" customHeight="1" spans="1:2">
      <c r="A16" s="156" t="s">
        <v>209</v>
      </c>
      <c r="B16" s="161">
        <v>2801</v>
      </c>
    </row>
    <row r="17" ht="14.8" customHeight="1" spans="1:3">
      <c r="A17" s="156" t="s">
        <v>210</v>
      </c>
      <c r="B17" s="161">
        <v>1499</v>
      </c>
    </row>
    <row r="18" ht="14.8" customHeight="1" spans="1:3">
      <c r="A18" s="156" t="s">
        <v>211</v>
      </c>
      <c r="B18" s="161">
        <v>5821</v>
      </c>
    </row>
    <row r="19" ht="14.8" customHeight="1" spans="1:3">
      <c r="A19" s="156" t="s">
        <v>212</v>
      </c>
      <c r="B19" s="161">
        <v>648</v>
      </c>
    </row>
    <row r="20" s="148" customFormat="1" ht="14.8" customHeight="1" spans="1:3">
      <c r="A20" s="154" t="s">
        <v>180</v>
      </c>
      <c r="B20" s="165">
        <v>57519</v>
      </c>
      <c r="C20" s="166"/>
    </row>
    <row r="21" s="148" customFormat="1" ht="14.8" customHeight="1" spans="1:3">
      <c r="A21" s="109" t="s">
        <v>182</v>
      </c>
      <c r="B21" s="165">
        <v>279282</v>
      </c>
      <c r="C21" s="166"/>
    </row>
    <row r="22" ht="14.8" customHeight="1" spans="1:3">
      <c r="A22" s="108" t="s">
        <v>184</v>
      </c>
      <c r="B22" s="120">
        <v>197819</v>
      </c>
    </row>
    <row r="23" ht="14.8" customHeight="1" spans="1:3">
      <c r="A23" s="108" t="s">
        <v>213</v>
      </c>
      <c r="B23" s="120">
        <v>7721</v>
      </c>
    </row>
    <row r="24" ht="14.8" customHeight="1" spans="1:3">
      <c r="A24" s="108" t="s">
        <v>214</v>
      </c>
      <c r="B24" s="120">
        <v>180257</v>
      </c>
    </row>
    <row r="25" ht="14.8" customHeight="1" spans="1:3">
      <c r="A25" s="108" t="s">
        <v>215</v>
      </c>
      <c r="B25" s="120">
        <v>9841</v>
      </c>
    </row>
    <row r="26" ht="14.8" customHeight="1" spans="1:3">
      <c r="A26" s="108" t="s">
        <v>186</v>
      </c>
      <c r="B26" s="120">
        <v>35253</v>
      </c>
    </row>
    <row r="27" ht="14.8" customHeight="1" spans="1:3">
      <c r="A27" s="108" t="s">
        <v>188</v>
      </c>
      <c r="B27" s="120">
        <v>-19270</v>
      </c>
    </row>
    <row r="28" ht="14.8" customHeight="1" spans="1:3">
      <c r="A28" s="167" t="s">
        <v>216</v>
      </c>
      <c r="B28" s="120">
        <v>4030</v>
      </c>
    </row>
    <row r="29" ht="14.8" customHeight="1" spans="1:3">
      <c r="A29" s="167" t="s">
        <v>217</v>
      </c>
      <c r="B29" s="120">
        <v>-23300</v>
      </c>
    </row>
    <row r="30" ht="14.8" customHeight="1" spans="1:3">
      <c r="A30" s="108" t="s">
        <v>190</v>
      </c>
      <c r="B30" s="120">
        <v>42180</v>
      </c>
    </row>
    <row r="31" ht="14.8" customHeight="1" spans="1:3">
      <c r="A31" s="108" t="s">
        <v>192</v>
      </c>
      <c r="B31" s="120">
        <v>23300</v>
      </c>
    </row>
    <row r="32" ht="14.8" customHeight="1" spans="1:3">
      <c r="A32" s="168" t="s">
        <v>195</v>
      </c>
      <c r="B32" s="165">
        <v>336801</v>
      </c>
    </row>
    <row r="33" spans="1:2">
      <c r="A33" s="1"/>
      <c r="B33" s="169"/>
    </row>
  </sheetData>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7030A0"/>
    <pageSetUpPr fitToPage="1"/>
  </sheetPr>
  <dimension ref="A1:B35"/>
  <sheetViews>
    <sheetView zoomScaleSheetLayoutView="60" workbookViewId="0">
      <selection activeCell="G9" sqref="G9"/>
    </sheetView>
  </sheetViews>
  <sheetFormatPr defaultColWidth="9" defaultRowHeight="14.25" outlineLevelCol="1"/>
  <cols>
    <col min="1" max="1" width="40.5" style="149" customWidth="1"/>
    <col min="2" max="2" width="15.875" style="150" customWidth="1"/>
    <col min="3" max="16384" width="9" style="149"/>
  </cols>
  <sheetData>
    <row r="1" ht="29.1" customHeight="1" spans="1:2">
      <c r="A1" s="151" t="s">
        <v>218</v>
      </c>
      <c r="B1" s="152"/>
    </row>
    <row r="2" ht="19" customHeight="1" spans="1:2">
      <c r="A2" s="148"/>
      <c r="B2" s="153" t="s">
        <v>73</v>
      </c>
    </row>
    <row r="3" ht="26.25" customHeight="1" spans="1:2">
      <c r="A3" s="154" t="s">
        <v>140</v>
      </c>
      <c r="B3" s="155" t="s">
        <v>198</v>
      </c>
    </row>
    <row r="4" ht="15" customHeight="1" spans="1:2">
      <c r="A4" s="156" t="s">
        <v>143</v>
      </c>
      <c r="B4" s="101">
        <v>30252</v>
      </c>
    </row>
    <row r="5" ht="15" customHeight="1" spans="1:2">
      <c r="A5" s="156" t="s">
        <v>145</v>
      </c>
      <c r="B5" s="101">
        <v>443</v>
      </c>
    </row>
    <row r="6" ht="15" customHeight="1" spans="1:2">
      <c r="A6" s="156" t="s">
        <v>147</v>
      </c>
      <c r="B6" s="101">
        <v>4288</v>
      </c>
    </row>
    <row r="7" ht="15" customHeight="1" spans="1:2">
      <c r="A7" s="156" t="s">
        <v>149</v>
      </c>
      <c r="B7" s="101">
        <v>86369</v>
      </c>
    </row>
    <row r="8" ht="15" customHeight="1" spans="1:2">
      <c r="A8" s="156" t="s">
        <v>151</v>
      </c>
      <c r="B8" s="101">
        <v>2594</v>
      </c>
    </row>
    <row r="9" ht="15" customHeight="1" spans="1:2">
      <c r="A9" s="156" t="s">
        <v>153</v>
      </c>
      <c r="B9" s="101">
        <v>520</v>
      </c>
    </row>
    <row r="10" ht="15" customHeight="1" spans="1:2">
      <c r="A10" s="156" t="s">
        <v>155</v>
      </c>
      <c r="B10" s="101">
        <v>49215</v>
      </c>
    </row>
    <row r="11" ht="15" customHeight="1" spans="1:2">
      <c r="A11" s="156" t="s">
        <v>157</v>
      </c>
      <c r="B11" s="101">
        <v>22974</v>
      </c>
    </row>
    <row r="12" ht="15" customHeight="1" spans="1:2">
      <c r="A12" s="156" t="s">
        <v>159</v>
      </c>
      <c r="B12" s="101">
        <v>641</v>
      </c>
    </row>
    <row r="13" ht="15" customHeight="1" spans="1:2">
      <c r="A13" s="156" t="s">
        <v>161</v>
      </c>
      <c r="B13" s="101">
        <v>15932</v>
      </c>
    </row>
    <row r="14" ht="15" customHeight="1" spans="1:2">
      <c r="A14" s="156" t="s">
        <v>162</v>
      </c>
      <c r="B14" s="101">
        <v>20729</v>
      </c>
    </row>
    <row r="15" ht="15" customHeight="1" spans="1:2">
      <c r="A15" s="156" t="s">
        <v>163</v>
      </c>
      <c r="B15" s="101">
        <v>150</v>
      </c>
    </row>
    <row r="16" ht="15" customHeight="1" spans="1:2">
      <c r="A16" s="156" t="s">
        <v>165</v>
      </c>
      <c r="B16" s="101">
        <v>583</v>
      </c>
    </row>
    <row r="17" ht="15" customHeight="1" spans="1:2">
      <c r="A17" s="156" t="s">
        <v>167</v>
      </c>
      <c r="B17" s="101">
        <v>276</v>
      </c>
    </row>
    <row r="18" ht="15" customHeight="1" spans="1:2">
      <c r="A18" s="156" t="s">
        <v>169</v>
      </c>
      <c r="B18" s="101">
        <v>1535</v>
      </c>
    </row>
    <row r="19" ht="15" customHeight="1" spans="1:2">
      <c r="A19" s="156" t="s">
        <v>171</v>
      </c>
      <c r="B19" s="101">
        <v>716</v>
      </c>
    </row>
    <row r="20" ht="15" customHeight="1" spans="1:2">
      <c r="A20" s="156" t="s">
        <v>173</v>
      </c>
      <c r="B20" s="101">
        <v>9127</v>
      </c>
    </row>
    <row r="21" ht="15" customHeight="1" spans="1:2">
      <c r="A21" s="156" t="s">
        <v>219</v>
      </c>
      <c r="B21" s="101">
        <v>1922</v>
      </c>
    </row>
    <row r="22" ht="15" customHeight="1" spans="1:2">
      <c r="A22" s="156" t="s">
        <v>220</v>
      </c>
      <c r="B22" s="101">
        <v>1031</v>
      </c>
    </row>
    <row r="23" ht="15" customHeight="1" spans="1:2">
      <c r="A23" s="156" t="s">
        <v>221</v>
      </c>
      <c r="B23" s="101">
        <v>3</v>
      </c>
    </row>
    <row r="24" s="148" customFormat="1" ht="15" customHeight="1" spans="1:2">
      <c r="A24" s="154" t="s">
        <v>181</v>
      </c>
      <c r="B24" s="147">
        <v>249300</v>
      </c>
    </row>
    <row r="25" s="148" customFormat="1" ht="15" customHeight="1" spans="1:2">
      <c r="A25" s="109" t="s">
        <v>183</v>
      </c>
      <c r="B25" s="147">
        <v>87501</v>
      </c>
    </row>
    <row r="26" ht="15" customHeight="1" spans="1:2">
      <c r="A26" s="108" t="s">
        <v>185</v>
      </c>
      <c r="B26" s="101">
        <v>10082</v>
      </c>
    </row>
    <row r="27" ht="15" customHeight="1" spans="1:2">
      <c r="A27" s="108" t="s">
        <v>222</v>
      </c>
      <c r="B27" s="101">
        <v>97</v>
      </c>
    </row>
    <row r="28" ht="15" customHeight="1" spans="1:2">
      <c r="A28" s="108" t="s">
        <v>223</v>
      </c>
      <c r="B28" s="101">
        <v>9985</v>
      </c>
    </row>
    <row r="29" ht="15" customHeight="1" spans="1:2">
      <c r="A29" s="108" t="s">
        <v>187</v>
      </c>
      <c r="B29" s="101">
        <v>48793</v>
      </c>
    </row>
    <row r="30" ht="15" customHeight="1" spans="1:2">
      <c r="A30" s="157" t="s">
        <v>189</v>
      </c>
      <c r="B30" s="101"/>
    </row>
    <row r="31" ht="15" customHeight="1" spans="1:2">
      <c r="A31" s="157" t="s">
        <v>191</v>
      </c>
      <c r="B31" s="101">
        <v>28626</v>
      </c>
    </row>
    <row r="32" ht="15" customHeight="1" spans="1:2">
      <c r="A32" s="158" t="s">
        <v>193</v>
      </c>
      <c r="B32" s="101"/>
    </row>
    <row r="33" ht="15" customHeight="1" spans="1:2">
      <c r="A33" s="157" t="s">
        <v>194</v>
      </c>
      <c r="B33" s="101"/>
    </row>
    <row r="34" s="148" customFormat="1" ht="15" customHeight="1" spans="1:2">
      <c r="A34" s="154" t="s">
        <v>196</v>
      </c>
      <c r="B34" s="147">
        <v>336801</v>
      </c>
    </row>
    <row r="35" ht="15" customHeight="1"/>
  </sheetData>
  <printOptions horizontalCentered="1"/>
  <pageMargins left="0.865972222222222" right="0.786805555555556" top="0.550694444444444" bottom="0.472222222222222" header="0.314583333333333" footer="0.314583333333333"/>
  <pageSetup paperSize="9" scale="94" fitToWidth="0" orientation="landscape" useFirstPageNumber="1" horizontalDpi="600" verticalDpi="600"/>
  <headerFooter alignWithMargins="0">
    <evenFooter>&amp;L&amp;14—&amp;P—</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7030A0"/>
  </sheetPr>
  <dimension ref="A1:C387"/>
  <sheetViews>
    <sheetView zoomScaleSheetLayoutView="60" workbookViewId="0">
      <selection activeCell="H11" sqref="H11"/>
    </sheetView>
  </sheetViews>
  <sheetFormatPr defaultColWidth="9" defaultRowHeight="14.25" outlineLevelCol="2"/>
  <cols>
    <col min="1" max="1" width="9.875" style="142" customWidth="1"/>
    <col min="2" max="2" width="54.25" style="143" customWidth="1"/>
    <col min="3" max="3" width="15.875" style="144" customWidth="1"/>
    <col min="4" max="16384" width="9" style="80"/>
  </cols>
  <sheetData>
    <row r="1" ht="20.25" spans="1:3">
      <c r="A1" s="58" t="s">
        <v>224</v>
      </c>
      <c r="B1" s="58"/>
      <c r="C1" s="58"/>
    </row>
    <row r="2" ht="24" customHeight="1" spans="1:3">
      <c r="A2" s="145"/>
      <c r="B2" s="146"/>
      <c r="C2" s="3" t="s">
        <v>73</v>
      </c>
    </row>
    <row r="3" ht="30.95" customHeight="1" spans="1:3">
      <c r="A3" s="32" t="s">
        <v>74</v>
      </c>
      <c r="B3" s="32" t="s">
        <v>225</v>
      </c>
      <c r="C3" s="60" t="s">
        <v>198</v>
      </c>
    </row>
    <row r="4" ht="17.1" customHeight="1" spans="1:3">
      <c r="A4" s="102"/>
      <c r="B4" s="100" t="s">
        <v>79</v>
      </c>
      <c r="C4" s="147">
        <v>249300</v>
      </c>
    </row>
    <row r="5" ht="15" customHeight="1" spans="1:3">
      <c r="A5" s="102">
        <v>201</v>
      </c>
      <c r="B5" s="99" t="s">
        <v>226</v>
      </c>
      <c r="C5" s="101">
        <v>30252</v>
      </c>
    </row>
    <row r="6" ht="15" customHeight="1" spans="1:3">
      <c r="A6" s="102">
        <v>20101</v>
      </c>
      <c r="B6" s="99" t="s">
        <v>227</v>
      </c>
      <c r="C6" s="101">
        <v>441</v>
      </c>
    </row>
    <row r="7" ht="15" customHeight="1" spans="1:3">
      <c r="A7" s="102">
        <v>2010101</v>
      </c>
      <c r="B7" s="102" t="s">
        <v>228</v>
      </c>
      <c r="C7" s="101">
        <v>421</v>
      </c>
    </row>
    <row r="8" ht="15" customHeight="1" spans="1:3">
      <c r="A8" s="102">
        <v>2010102</v>
      </c>
      <c r="B8" s="102" t="s">
        <v>229</v>
      </c>
      <c r="C8" s="101">
        <v>14</v>
      </c>
    </row>
    <row r="9" s="80" customFormat="1" ht="15" customHeight="1" spans="1:3">
      <c r="A9" s="102">
        <v>2010107</v>
      </c>
      <c r="B9" s="102" t="s">
        <v>230</v>
      </c>
      <c r="C9" s="101"/>
    </row>
    <row r="10" ht="15" customHeight="1" spans="1:3">
      <c r="A10" s="102">
        <v>2010199</v>
      </c>
      <c r="B10" s="99" t="s">
        <v>231</v>
      </c>
      <c r="C10" s="101">
        <v>6</v>
      </c>
    </row>
    <row r="11" ht="15" customHeight="1" spans="1:3">
      <c r="A11" s="102">
        <v>20102</v>
      </c>
      <c r="B11" s="99" t="s">
        <v>232</v>
      </c>
      <c r="C11" s="101">
        <v>327</v>
      </c>
    </row>
    <row r="12" ht="15" customHeight="1" spans="1:3">
      <c r="A12" s="102">
        <v>2010201</v>
      </c>
      <c r="B12" s="99" t="s">
        <v>228</v>
      </c>
      <c r="C12" s="101">
        <v>290</v>
      </c>
    </row>
    <row r="13" ht="15" customHeight="1" spans="1:3">
      <c r="A13" s="102">
        <v>2010202</v>
      </c>
      <c r="B13" s="102" t="s">
        <v>229</v>
      </c>
      <c r="C13" s="101">
        <v>13</v>
      </c>
    </row>
    <row r="14" ht="15" customHeight="1" spans="1:3">
      <c r="A14" s="102">
        <v>2010204</v>
      </c>
      <c r="B14" s="102" t="s">
        <v>233</v>
      </c>
      <c r="C14" s="101">
        <v>6</v>
      </c>
    </row>
    <row r="15" ht="15" customHeight="1" spans="1:3">
      <c r="A15" s="102">
        <v>2010206</v>
      </c>
      <c r="B15" s="102" t="s">
        <v>234</v>
      </c>
      <c r="C15" s="101">
        <v>10</v>
      </c>
    </row>
    <row r="16" ht="15" customHeight="1" spans="1:3">
      <c r="A16" s="102">
        <v>2010299</v>
      </c>
      <c r="B16" s="102" t="s">
        <v>235</v>
      </c>
      <c r="C16" s="101">
        <v>8</v>
      </c>
    </row>
    <row r="17" ht="15" customHeight="1" spans="1:3">
      <c r="A17" s="102">
        <v>20103</v>
      </c>
      <c r="B17" s="99" t="s">
        <v>236</v>
      </c>
      <c r="C17" s="101">
        <v>10456</v>
      </c>
    </row>
    <row r="18" ht="15" customHeight="1" spans="1:3">
      <c r="A18" s="102">
        <v>2010301</v>
      </c>
      <c r="B18" s="102" t="s">
        <v>228</v>
      </c>
      <c r="C18" s="101">
        <v>8667</v>
      </c>
    </row>
    <row r="19" ht="15" customHeight="1" spans="1:3">
      <c r="A19" s="102">
        <v>2010302</v>
      </c>
      <c r="B19" s="99" t="s">
        <v>229</v>
      </c>
      <c r="C19" s="101">
        <v>1349</v>
      </c>
    </row>
    <row r="20" ht="15" customHeight="1" spans="1:3">
      <c r="A20" s="102">
        <v>2010303</v>
      </c>
      <c r="B20" s="102" t="s">
        <v>237</v>
      </c>
      <c r="C20" s="101">
        <v>271</v>
      </c>
    </row>
    <row r="21" ht="15" customHeight="1" spans="1:3">
      <c r="A21" s="102">
        <v>2010306</v>
      </c>
      <c r="B21" s="102" t="s">
        <v>238</v>
      </c>
      <c r="C21" s="101">
        <v>8</v>
      </c>
    </row>
    <row r="22" ht="15" customHeight="1" spans="1:3">
      <c r="A22" s="102">
        <v>2010399</v>
      </c>
      <c r="B22" s="102" t="s">
        <v>239</v>
      </c>
      <c r="C22" s="101">
        <v>161</v>
      </c>
    </row>
    <row r="23" ht="15" customHeight="1" spans="1:3">
      <c r="A23" s="102">
        <v>20104</v>
      </c>
      <c r="B23" s="99" t="s">
        <v>240</v>
      </c>
      <c r="C23" s="101">
        <v>1508</v>
      </c>
    </row>
    <row r="24" ht="15" customHeight="1" spans="1:3">
      <c r="A24" s="102">
        <v>2010401</v>
      </c>
      <c r="B24" s="99" t="s">
        <v>228</v>
      </c>
      <c r="C24" s="101">
        <v>387</v>
      </c>
    </row>
    <row r="25" ht="15" customHeight="1" spans="1:3">
      <c r="A25" s="102">
        <v>2010402</v>
      </c>
      <c r="B25" s="99" t="s">
        <v>229</v>
      </c>
      <c r="C25" s="101">
        <v>88</v>
      </c>
    </row>
    <row r="26" ht="15" customHeight="1" spans="1:3">
      <c r="A26" s="102">
        <v>2010499</v>
      </c>
      <c r="B26" s="102" t="s">
        <v>241</v>
      </c>
      <c r="C26" s="101">
        <v>1033</v>
      </c>
    </row>
    <row r="27" ht="15" customHeight="1" spans="1:3">
      <c r="A27" s="102">
        <v>20105</v>
      </c>
      <c r="B27" s="99" t="s">
        <v>242</v>
      </c>
      <c r="C27" s="101">
        <v>183</v>
      </c>
    </row>
    <row r="28" ht="15" customHeight="1" spans="1:3">
      <c r="A28" s="102">
        <v>2010501</v>
      </c>
      <c r="B28" s="102" t="s">
        <v>228</v>
      </c>
      <c r="C28" s="101">
        <v>132</v>
      </c>
    </row>
    <row r="29" s="80" customFormat="1" ht="15" customHeight="1" spans="1:3">
      <c r="A29" s="102">
        <v>2010505</v>
      </c>
      <c r="B29" s="102" t="s">
        <v>243</v>
      </c>
      <c r="C29" s="101"/>
    </row>
    <row r="30" s="80" customFormat="1" ht="15" customHeight="1" spans="1:3">
      <c r="A30" s="102">
        <v>2010507</v>
      </c>
      <c r="B30" s="102" t="s">
        <v>244</v>
      </c>
      <c r="C30" s="101"/>
    </row>
    <row r="31" ht="15" customHeight="1" spans="1:3">
      <c r="A31" s="102">
        <v>2010508</v>
      </c>
      <c r="B31" s="102" t="s">
        <v>245</v>
      </c>
      <c r="C31" s="101">
        <v>30</v>
      </c>
    </row>
    <row r="32" ht="15" customHeight="1" spans="1:3">
      <c r="A32" s="102">
        <v>2010599</v>
      </c>
      <c r="B32" s="102" t="s">
        <v>246</v>
      </c>
      <c r="C32" s="101">
        <v>21</v>
      </c>
    </row>
    <row r="33" ht="15" customHeight="1" spans="1:3">
      <c r="A33" s="102">
        <v>20106</v>
      </c>
      <c r="B33" s="99" t="s">
        <v>247</v>
      </c>
      <c r="C33" s="101">
        <v>2543</v>
      </c>
    </row>
    <row r="34" ht="15" customHeight="1" spans="1:3">
      <c r="A34" s="102">
        <v>2010601</v>
      </c>
      <c r="B34" s="102" t="s">
        <v>228</v>
      </c>
      <c r="C34" s="101">
        <v>2292</v>
      </c>
    </row>
    <row r="35" ht="15" customHeight="1" spans="1:3">
      <c r="A35" s="102">
        <v>2010602</v>
      </c>
      <c r="B35" s="102" t="s">
        <v>229</v>
      </c>
      <c r="C35" s="101">
        <v>12</v>
      </c>
    </row>
    <row r="36" ht="15" customHeight="1" spans="1:3">
      <c r="A36" s="102">
        <v>2010608</v>
      </c>
      <c r="B36" s="102" t="s">
        <v>248</v>
      </c>
      <c r="C36" s="101">
        <v>59</v>
      </c>
    </row>
    <row r="37" ht="15" customHeight="1" spans="1:3">
      <c r="A37" s="102">
        <v>2010699</v>
      </c>
      <c r="B37" s="102" t="s">
        <v>249</v>
      </c>
      <c r="C37" s="101">
        <v>180</v>
      </c>
    </row>
    <row r="38" ht="15" customHeight="1" spans="1:3">
      <c r="A38" s="102">
        <v>20107</v>
      </c>
      <c r="B38" s="99" t="s">
        <v>250</v>
      </c>
      <c r="C38" s="101">
        <v>1238</v>
      </c>
    </row>
    <row r="39" ht="15" customHeight="1" spans="1:3">
      <c r="A39" s="102">
        <v>2010701</v>
      </c>
      <c r="B39" s="102" t="s">
        <v>228</v>
      </c>
      <c r="C39" s="101">
        <v>1113</v>
      </c>
    </row>
    <row r="40" ht="15" customHeight="1" spans="1:3">
      <c r="A40" s="102">
        <v>2010799</v>
      </c>
      <c r="B40" s="102" t="s">
        <v>251</v>
      </c>
      <c r="C40" s="101">
        <v>125</v>
      </c>
    </row>
    <row r="41" ht="15" customHeight="1" spans="1:3">
      <c r="A41" s="102">
        <v>20108</v>
      </c>
      <c r="B41" s="99" t="s">
        <v>252</v>
      </c>
      <c r="C41" s="101">
        <v>123</v>
      </c>
    </row>
    <row r="42" ht="15" customHeight="1" spans="1:3">
      <c r="A42" s="102">
        <v>2010801</v>
      </c>
      <c r="B42" s="102" t="s">
        <v>228</v>
      </c>
      <c r="C42" s="101">
        <v>99</v>
      </c>
    </row>
    <row r="43" ht="15" customHeight="1" spans="1:3">
      <c r="A43" s="102">
        <v>2010804</v>
      </c>
      <c r="B43" s="102" t="s">
        <v>253</v>
      </c>
      <c r="C43" s="101">
        <v>20</v>
      </c>
    </row>
    <row r="44" ht="15" customHeight="1" spans="1:3">
      <c r="A44" s="102">
        <v>2010899</v>
      </c>
      <c r="B44" s="102" t="s">
        <v>254</v>
      </c>
      <c r="C44" s="101">
        <v>4</v>
      </c>
    </row>
    <row r="45" ht="15" customHeight="1" spans="1:3">
      <c r="A45" s="102">
        <v>20111</v>
      </c>
      <c r="B45" s="99" t="s">
        <v>255</v>
      </c>
      <c r="C45" s="101">
        <v>698</v>
      </c>
    </row>
    <row r="46" ht="15" customHeight="1" spans="1:3">
      <c r="A46" s="102">
        <v>2011101</v>
      </c>
      <c r="B46" s="102" t="s">
        <v>228</v>
      </c>
      <c r="C46" s="101">
        <v>568</v>
      </c>
    </row>
    <row r="47" ht="15" customHeight="1" spans="1:3">
      <c r="A47" s="102">
        <v>2011102</v>
      </c>
      <c r="B47" s="102" t="s">
        <v>229</v>
      </c>
      <c r="C47" s="101">
        <v>43</v>
      </c>
    </row>
    <row r="48" s="80" customFormat="1" ht="15" customHeight="1" spans="1:3">
      <c r="A48" s="102">
        <v>2011104</v>
      </c>
      <c r="B48" s="102" t="s">
        <v>256</v>
      </c>
      <c r="C48" s="101"/>
    </row>
    <row r="49" ht="15" customHeight="1" spans="1:3">
      <c r="A49" s="102">
        <v>2011106</v>
      </c>
      <c r="B49" s="102" t="s">
        <v>257</v>
      </c>
      <c r="C49" s="101">
        <v>2</v>
      </c>
    </row>
    <row r="50" ht="15" customHeight="1" spans="1:3">
      <c r="A50" s="102">
        <v>2011199</v>
      </c>
      <c r="B50" s="102" t="s">
        <v>258</v>
      </c>
      <c r="C50" s="101">
        <v>85</v>
      </c>
    </row>
    <row r="51" ht="15" customHeight="1" spans="1:3">
      <c r="A51" s="102">
        <v>20113</v>
      </c>
      <c r="B51" s="99" t="s">
        <v>259</v>
      </c>
      <c r="C51" s="101">
        <v>26</v>
      </c>
    </row>
    <row r="52" ht="15" customHeight="1" spans="1:3">
      <c r="A52" s="102">
        <v>2011301</v>
      </c>
      <c r="B52" s="102" t="s">
        <v>228</v>
      </c>
      <c r="C52" s="101">
        <v>1</v>
      </c>
    </row>
    <row r="53" ht="15" customHeight="1" spans="1:3">
      <c r="A53" s="102">
        <v>2011308</v>
      </c>
      <c r="B53" s="102" t="s">
        <v>260</v>
      </c>
      <c r="C53" s="101">
        <v>25</v>
      </c>
    </row>
    <row r="54" ht="15" customHeight="1" spans="1:3">
      <c r="A54" s="102">
        <v>20123</v>
      </c>
      <c r="B54" s="99" t="s">
        <v>261</v>
      </c>
      <c r="C54" s="101">
        <v>1</v>
      </c>
    </row>
    <row r="55" ht="15" customHeight="1" spans="1:3">
      <c r="A55" s="102">
        <v>2012304</v>
      </c>
      <c r="B55" s="102" t="s">
        <v>262</v>
      </c>
      <c r="C55" s="101">
        <v>1</v>
      </c>
    </row>
    <row r="56" ht="15" customHeight="1" spans="1:3">
      <c r="A56" s="102">
        <v>20126</v>
      </c>
      <c r="B56" s="99" t="s">
        <v>263</v>
      </c>
      <c r="C56" s="101">
        <v>41</v>
      </c>
    </row>
    <row r="57" ht="15" customHeight="1" spans="1:3">
      <c r="A57" s="102">
        <v>2012601</v>
      </c>
      <c r="B57" s="102" t="s">
        <v>228</v>
      </c>
      <c r="C57" s="101">
        <v>17</v>
      </c>
    </row>
    <row r="58" ht="15" customHeight="1" spans="1:3">
      <c r="A58" s="102">
        <v>2012604</v>
      </c>
      <c r="B58" s="102" t="s">
        <v>264</v>
      </c>
      <c r="C58" s="101">
        <v>6</v>
      </c>
    </row>
    <row r="59" ht="15" customHeight="1" spans="1:3">
      <c r="A59" s="102">
        <v>2012699</v>
      </c>
      <c r="B59" s="102" t="s">
        <v>265</v>
      </c>
      <c r="C59" s="101">
        <v>18</v>
      </c>
    </row>
    <row r="60" ht="15" customHeight="1" spans="1:3">
      <c r="A60" s="102">
        <v>20128</v>
      </c>
      <c r="B60" s="99" t="s">
        <v>266</v>
      </c>
      <c r="C60" s="101">
        <v>2</v>
      </c>
    </row>
    <row r="61" ht="15" customHeight="1" spans="1:3">
      <c r="A61" s="102">
        <v>2012899</v>
      </c>
      <c r="B61" s="102" t="s">
        <v>267</v>
      </c>
      <c r="C61" s="101">
        <v>2</v>
      </c>
    </row>
    <row r="62" ht="15" customHeight="1" spans="1:3">
      <c r="A62" s="102">
        <v>20129</v>
      </c>
      <c r="B62" s="99" t="s">
        <v>268</v>
      </c>
      <c r="C62" s="101">
        <v>908</v>
      </c>
    </row>
    <row r="63" ht="15" customHeight="1" spans="1:3">
      <c r="A63" s="102">
        <v>2012901</v>
      </c>
      <c r="B63" s="102" t="s">
        <v>228</v>
      </c>
      <c r="C63" s="101">
        <v>94</v>
      </c>
    </row>
    <row r="64" ht="15" customHeight="1" spans="1:3">
      <c r="A64" s="102">
        <v>2012902</v>
      </c>
      <c r="B64" s="102" t="s">
        <v>229</v>
      </c>
      <c r="C64" s="101">
        <v>1</v>
      </c>
    </row>
    <row r="65" ht="15" customHeight="1" spans="1:3">
      <c r="A65" s="102">
        <v>2012906</v>
      </c>
      <c r="B65" s="102" t="s">
        <v>269</v>
      </c>
      <c r="C65" s="101">
        <v>16</v>
      </c>
    </row>
    <row r="66" ht="15" customHeight="1" spans="1:3">
      <c r="A66" s="102">
        <v>2012999</v>
      </c>
      <c r="B66" s="102" t="s">
        <v>270</v>
      </c>
      <c r="C66" s="101">
        <v>797</v>
      </c>
    </row>
    <row r="67" ht="15" customHeight="1" spans="1:3">
      <c r="A67" s="102">
        <v>20131</v>
      </c>
      <c r="B67" s="99" t="s">
        <v>271</v>
      </c>
      <c r="C67" s="101">
        <v>529</v>
      </c>
    </row>
    <row r="68" ht="15" customHeight="1" spans="1:3">
      <c r="A68" s="102">
        <v>2013101</v>
      </c>
      <c r="B68" s="102" t="s">
        <v>228</v>
      </c>
      <c r="C68" s="101">
        <v>281</v>
      </c>
    </row>
    <row r="69" ht="15" customHeight="1" spans="1:3">
      <c r="A69" s="102">
        <v>2013102</v>
      </c>
      <c r="B69" s="102" t="s">
        <v>229</v>
      </c>
      <c r="C69" s="101">
        <v>1</v>
      </c>
    </row>
    <row r="70" ht="15" customHeight="1" spans="1:3">
      <c r="A70" s="102">
        <v>2013105</v>
      </c>
      <c r="B70" s="102" t="s">
        <v>272</v>
      </c>
      <c r="C70" s="101">
        <v>106</v>
      </c>
    </row>
    <row r="71" ht="15" customHeight="1" spans="1:3">
      <c r="A71" s="102">
        <v>2013199</v>
      </c>
      <c r="B71" s="102" t="s">
        <v>273</v>
      </c>
      <c r="C71" s="101">
        <v>141</v>
      </c>
    </row>
    <row r="72" ht="15" customHeight="1" spans="1:3">
      <c r="A72" s="102">
        <v>20132</v>
      </c>
      <c r="B72" s="99" t="s">
        <v>274</v>
      </c>
      <c r="C72" s="101">
        <v>1979</v>
      </c>
    </row>
    <row r="73" ht="15" customHeight="1" spans="1:3">
      <c r="A73" s="102">
        <v>2013201</v>
      </c>
      <c r="B73" s="102" t="s">
        <v>228</v>
      </c>
      <c r="C73" s="101">
        <v>1646</v>
      </c>
    </row>
    <row r="74" ht="15" customHeight="1" spans="1:3">
      <c r="A74" s="102">
        <v>2013202</v>
      </c>
      <c r="B74" s="102" t="s">
        <v>229</v>
      </c>
      <c r="C74" s="101">
        <v>5</v>
      </c>
    </row>
    <row r="75" ht="15" customHeight="1" spans="1:3">
      <c r="A75" s="102">
        <v>2013299</v>
      </c>
      <c r="B75" s="102" t="s">
        <v>275</v>
      </c>
      <c r="C75" s="101">
        <v>328</v>
      </c>
    </row>
    <row r="76" ht="15" customHeight="1" spans="1:3">
      <c r="A76" s="102">
        <v>20133</v>
      </c>
      <c r="B76" s="99" t="s">
        <v>276</v>
      </c>
      <c r="C76" s="101">
        <v>526</v>
      </c>
    </row>
    <row r="77" ht="15" customHeight="1" spans="1:3">
      <c r="A77" s="102">
        <v>2013301</v>
      </c>
      <c r="B77" s="102" t="s">
        <v>228</v>
      </c>
      <c r="C77" s="101">
        <v>364</v>
      </c>
    </row>
    <row r="78" ht="15" customHeight="1" spans="1:3">
      <c r="A78" s="102">
        <v>2013399</v>
      </c>
      <c r="B78" s="102" t="s">
        <v>277</v>
      </c>
      <c r="C78" s="101">
        <v>162</v>
      </c>
    </row>
    <row r="79" ht="15" customHeight="1" spans="1:3">
      <c r="A79" s="102">
        <v>20134</v>
      </c>
      <c r="B79" s="99" t="s">
        <v>278</v>
      </c>
      <c r="C79" s="101">
        <v>112</v>
      </c>
    </row>
    <row r="80" ht="15" customHeight="1" spans="1:3">
      <c r="A80" s="102">
        <v>2013401</v>
      </c>
      <c r="B80" s="102" t="s">
        <v>228</v>
      </c>
      <c r="C80" s="101">
        <v>104</v>
      </c>
    </row>
    <row r="81" ht="15" customHeight="1" spans="1:3">
      <c r="A81" s="102">
        <v>2013404</v>
      </c>
      <c r="B81" s="102" t="s">
        <v>279</v>
      </c>
      <c r="C81" s="101">
        <v>4</v>
      </c>
    </row>
    <row r="82" ht="15" customHeight="1" spans="1:3">
      <c r="A82" s="102">
        <v>2013405</v>
      </c>
      <c r="B82" s="102" t="s">
        <v>280</v>
      </c>
      <c r="C82" s="101">
        <v>2</v>
      </c>
    </row>
    <row r="83" ht="15" customHeight="1" spans="1:3">
      <c r="A83" s="102">
        <v>2013499</v>
      </c>
      <c r="B83" s="102" t="s">
        <v>281</v>
      </c>
      <c r="C83" s="101">
        <v>2</v>
      </c>
    </row>
    <row r="84" ht="15" customHeight="1" spans="1:3">
      <c r="A84" s="102">
        <v>20136</v>
      </c>
      <c r="B84" s="99" t="s">
        <v>282</v>
      </c>
      <c r="C84" s="101">
        <v>420</v>
      </c>
    </row>
    <row r="85" ht="15" customHeight="1" spans="1:3">
      <c r="A85" s="102">
        <v>2013601</v>
      </c>
      <c r="B85" s="102" t="s">
        <v>228</v>
      </c>
      <c r="C85" s="101">
        <v>389</v>
      </c>
    </row>
    <row r="86" ht="15" customHeight="1" spans="1:3">
      <c r="A86" s="102">
        <v>2013602</v>
      </c>
      <c r="B86" s="102" t="s">
        <v>229</v>
      </c>
      <c r="C86" s="101">
        <v>6</v>
      </c>
    </row>
    <row r="87" ht="15" customHeight="1" spans="1:3">
      <c r="A87" s="102">
        <v>2013699</v>
      </c>
      <c r="B87" s="102" t="s">
        <v>283</v>
      </c>
      <c r="C87" s="101">
        <v>25</v>
      </c>
    </row>
    <row r="88" ht="15" customHeight="1" spans="1:3">
      <c r="A88" s="102">
        <v>20137</v>
      </c>
      <c r="B88" s="99" t="s">
        <v>284</v>
      </c>
      <c r="C88" s="101">
        <v>1</v>
      </c>
    </row>
    <row r="89" ht="15" customHeight="1" spans="1:3">
      <c r="A89" s="102">
        <v>2013703</v>
      </c>
      <c r="B89" s="102" t="s">
        <v>237</v>
      </c>
      <c r="C89" s="101">
        <v>1</v>
      </c>
    </row>
    <row r="90" ht="15" customHeight="1" spans="1:3">
      <c r="A90" s="102">
        <v>20138</v>
      </c>
      <c r="B90" s="99" t="s">
        <v>285</v>
      </c>
      <c r="C90" s="101">
        <v>1197</v>
      </c>
    </row>
    <row r="91" ht="15" customHeight="1" spans="1:3">
      <c r="A91" s="102">
        <v>2013801</v>
      </c>
      <c r="B91" s="102" t="s">
        <v>228</v>
      </c>
      <c r="C91" s="101">
        <v>940</v>
      </c>
    </row>
    <row r="92" ht="15" customHeight="1" spans="1:3">
      <c r="A92" s="102">
        <v>2013802</v>
      </c>
      <c r="B92" s="102" t="s">
        <v>229</v>
      </c>
      <c r="C92" s="101">
        <v>56</v>
      </c>
    </row>
    <row r="93" ht="15" customHeight="1" spans="1:3">
      <c r="A93" s="102">
        <v>2013804</v>
      </c>
      <c r="B93" s="102" t="s">
        <v>286</v>
      </c>
      <c r="C93" s="101">
        <v>5</v>
      </c>
    </row>
    <row r="94" ht="15" customHeight="1" spans="1:3">
      <c r="A94" s="102">
        <v>2013805</v>
      </c>
      <c r="B94" s="102" t="s">
        <v>287</v>
      </c>
      <c r="C94" s="101">
        <v>30</v>
      </c>
    </row>
    <row r="95" ht="15" customHeight="1" spans="1:3">
      <c r="A95" s="102">
        <v>2013812</v>
      </c>
      <c r="B95" s="102" t="s">
        <v>288</v>
      </c>
      <c r="C95" s="101">
        <v>3</v>
      </c>
    </row>
    <row r="96" ht="15" customHeight="1" spans="1:3">
      <c r="A96" s="102">
        <v>2013816</v>
      </c>
      <c r="B96" s="102" t="s">
        <v>289</v>
      </c>
      <c r="C96" s="101">
        <v>13</v>
      </c>
    </row>
    <row r="97" ht="15" customHeight="1" spans="1:3">
      <c r="A97" s="102">
        <v>2013899</v>
      </c>
      <c r="B97" s="102" t="s">
        <v>290</v>
      </c>
      <c r="C97" s="101">
        <v>150</v>
      </c>
    </row>
    <row r="98" ht="15" customHeight="1" spans="1:3">
      <c r="A98" s="102">
        <v>20139</v>
      </c>
      <c r="B98" s="99" t="s">
        <v>291</v>
      </c>
      <c r="C98" s="101">
        <v>5518</v>
      </c>
    </row>
    <row r="99" ht="15" customHeight="1" spans="1:3">
      <c r="A99" s="102">
        <v>2013901</v>
      </c>
      <c r="B99" s="102" t="s">
        <v>228</v>
      </c>
      <c r="C99" s="101">
        <v>5245</v>
      </c>
    </row>
    <row r="100" ht="15" customHeight="1" spans="1:3">
      <c r="A100" s="102">
        <v>2013999</v>
      </c>
      <c r="B100" s="102" t="s">
        <v>292</v>
      </c>
      <c r="C100" s="101">
        <v>273</v>
      </c>
    </row>
    <row r="101" ht="15" customHeight="1" spans="1:3">
      <c r="A101" s="102">
        <v>20140</v>
      </c>
      <c r="B101" s="99" t="s">
        <v>293</v>
      </c>
      <c r="C101" s="101">
        <v>157</v>
      </c>
    </row>
    <row r="102" ht="15" customHeight="1" spans="1:3">
      <c r="A102" s="102">
        <v>2014001</v>
      </c>
      <c r="B102" s="102" t="s">
        <v>228</v>
      </c>
      <c r="C102" s="101">
        <v>10</v>
      </c>
    </row>
    <row r="103" ht="15" customHeight="1" spans="1:3">
      <c r="A103" s="102">
        <v>2014004</v>
      </c>
      <c r="B103" s="102" t="s">
        <v>294</v>
      </c>
      <c r="C103" s="101">
        <v>73</v>
      </c>
    </row>
    <row r="104" ht="15" customHeight="1" spans="1:3">
      <c r="A104" s="102">
        <v>2014099</v>
      </c>
      <c r="B104" s="102" t="s">
        <v>295</v>
      </c>
      <c r="C104" s="101">
        <v>74</v>
      </c>
    </row>
    <row r="105" ht="15" customHeight="1" spans="1:3">
      <c r="A105" s="102">
        <v>20199</v>
      </c>
      <c r="B105" s="99" t="s">
        <v>296</v>
      </c>
      <c r="C105" s="101">
        <v>1318</v>
      </c>
    </row>
    <row r="106" ht="15" customHeight="1" spans="1:3">
      <c r="A106" s="102">
        <v>2019999</v>
      </c>
      <c r="B106" s="102" t="s">
        <v>297</v>
      </c>
      <c r="C106" s="101">
        <v>1318</v>
      </c>
    </row>
    <row r="107" ht="15" customHeight="1" spans="1:3">
      <c r="A107" s="102">
        <v>203</v>
      </c>
      <c r="B107" s="99" t="s">
        <v>298</v>
      </c>
      <c r="C107" s="101">
        <v>443</v>
      </c>
    </row>
    <row r="108" ht="15" customHeight="1" spans="1:3">
      <c r="A108" s="102">
        <v>20306</v>
      </c>
      <c r="B108" s="99" t="s">
        <v>299</v>
      </c>
      <c r="C108" s="101">
        <v>153</v>
      </c>
    </row>
    <row r="109" ht="15" customHeight="1" spans="1:3">
      <c r="A109" s="102">
        <v>2030601</v>
      </c>
      <c r="B109" s="102" t="s">
        <v>300</v>
      </c>
      <c r="C109" s="101">
        <v>71</v>
      </c>
    </row>
    <row r="110" ht="15" customHeight="1" spans="1:3">
      <c r="A110" s="102">
        <v>2030607</v>
      </c>
      <c r="B110" s="102" t="s">
        <v>301</v>
      </c>
      <c r="C110" s="101">
        <v>82</v>
      </c>
    </row>
    <row r="111" ht="15" customHeight="1" spans="1:3">
      <c r="A111" s="102">
        <v>20399</v>
      </c>
      <c r="B111" s="99" t="s">
        <v>302</v>
      </c>
      <c r="C111" s="101">
        <v>290</v>
      </c>
    </row>
    <row r="112" ht="15" customHeight="1" spans="1:3">
      <c r="A112" s="102">
        <v>2039999</v>
      </c>
      <c r="B112" s="102" t="s">
        <v>303</v>
      </c>
      <c r="C112" s="101">
        <v>290</v>
      </c>
    </row>
    <row r="113" ht="15" customHeight="1" spans="1:3">
      <c r="A113" s="102">
        <v>204</v>
      </c>
      <c r="B113" s="99" t="s">
        <v>304</v>
      </c>
      <c r="C113" s="101">
        <v>4288</v>
      </c>
    </row>
    <row r="114" ht="15" customHeight="1" spans="1:3">
      <c r="A114" s="102">
        <v>20402</v>
      </c>
      <c r="B114" s="99" t="s">
        <v>305</v>
      </c>
      <c r="C114" s="101">
        <v>229</v>
      </c>
    </row>
    <row r="115" ht="15" customHeight="1" spans="1:3">
      <c r="A115" s="102">
        <v>2040299</v>
      </c>
      <c r="B115" s="102" t="s">
        <v>306</v>
      </c>
      <c r="C115" s="101">
        <v>229</v>
      </c>
    </row>
    <row r="116" s="80" customFormat="1" ht="15" customHeight="1" spans="1:3">
      <c r="A116" s="102">
        <v>20404</v>
      </c>
      <c r="B116" s="99" t="s">
        <v>307</v>
      </c>
      <c r="C116" s="101"/>
    </row>
    <row r="117" s="80" customFormat="1" ht="15" customHeight="1" spans="1:3">
      <c r="A117" s="102">
        <v>2040401</v>
      </c>
      <c r="B117" s="102" t="s">
        <v>228</v>
      </c>
      <c r="C117" s="101"/>
    </row>
    <row r="118" s="80" customFormat="1" ht="15" customHeight="1" spans="1:3">
      <c r="A118" s="102">
        <v>20405</v>
      </c>
      <c r="B118" s="99" t="s">
        <v>308</v>
      </c>
      <c r="C118" s="101"/>
    </row>
    <row r="119" s="80" customFormat="1" ht="15" customHeight="1" spans="1:3">
      <c r="A119" s="102">
        <v>2040501</v>
      </c>
      <c r="B119" s="102" t="s">
        <v>228</v>
      </c>
      <c r="C119" s="101"/>
    </row>
    <row r="120" ht="15" customHeight="1" spans="1:3">
      <c r="A120" s="102">
        <v>20406</v>
      </c>
      <c r="B120" s="99" t="s">
        <v>309</v>
      </c>
      <c r="C120" s="101">
        <v>219</v>
      </c>
    </row>
    <row r="121" ht="15" customHeight="1" spans="1:3">
      <c r="A121" s="102">
        <v>2040601</v>
      </c>
      <c r="B121" s="102" t="s">
        <v>228</v>
      </c>
      <c r="C121" s="101">
        <v>156</v>
      </c>
    </row>
    <row r="122" ht="15" customHeight="1" spans="1:3">
      <c r="A122" s="102">
        <v>2040604</v>
      </c>
      <c r="B122" s="102" t="s">
        <v>310</v>
      </c>
      <c r="C122" s="101">
        <v>25</v>
      </c>
    </row>
    <row r="123" s="80" customFormat="1" ht="15" customHeight="1" spans="1:3">
      <c r="A123" s="102">
        <v>2040607</v>
      </c>
      <c r="B123" s="102" t="s">
        <v>311</v>
      </c>
      <c r="C123" s="101"/>
    </row>
    <row r="124" ht="15" customHeight="1" spans="1:3">
      <c r="A124" s="102">
        <v>2040610</v>
      </c>
      <c r="B124" s="102" t="s">
        <v>312</v>
      </c>
      <c r="C124" s="101">
        <v>1</v>
      </c>
    </row>
    <row r="125" ht="15" customHeight="1" spans="1:3">
      <c r="A125" s="102">
        <v>2040699</v>
      </c>
      <c r="B125" s="102" t="s">
        <v>313</v>
      </c>
      <c r="C125" s="101">
        <v>37</v>
      </c>
    </row>
    <row r="126" ht="15" customHeight="1" spans="1:3">
      <c r="A126" s="102">
        <v>20499</v>
      </c>
      <c r="B126" s="99" t="s">
        <v>314</v>
      </c>
      <c r="C126" s="101">
        <v>3840</v>
      </c>
    </row>
    <row r="127" ht="15" customHeight="1" spans="1:3">
      <c r="A127" s="102">
        <v>2049999</v>
      </c>
      <c r="B127" s="102" t="s">
        <v>315</v>
      </c>
      <c r="C127" s="101">
        <v>3840</v>
      </c>
    </row>
    <row r="128" ht="15" customHeight="1" spans="1:3">
      <c r="A128" s="102">
        <v>205</v>
      </c>
      <c r="B128" s="99" t="s">
        <v>316</v>
      </c>
      <c r="C128" s="101">
        <v>86369</v>
      </c>
    </row>
    <row r="129" ht="15" customHeight="1" spans="1:3">
      <c r="A129" s="102">
        <v>20501</v>
      </c>
      <c r="B129" s="99" t="s">
        <v>317</v>
      </c>
      <c r="C129" s="101">
        <v>1553</v>
      </c>
    </row>
    <row r="130" ht="15" customHeight="1" spans="1:3">
      <c r="A130" s="102">
        <v>2050101</v>
      </c>
      <c r="B130" s="102" t="s">
        <v>228</v>
      </c>
      <c r="C130" s="101">
        <v>616</v>
      </c>
    </row>
    <row r="131" ht="15" customHeight="1" spans="1:3">
      <c r="A131" s="102">
        <v>2050199</v>
      </c>
      <c r="B131" s="102" t="s">
        <v>318</v>
      </c>
      <c r="C131" s="101">
        <v>937</v>
      </c>
    </row>
    <row r="132" ht="15" customHeight="1" spans="1:3">
      <c r="A132" s="102">
        <v>20502</v>
      </c>
      <c r="B132" s="99" t="s">
        <v>319</v>
      </c>
      <c r="C132" s="101">
        <v>80065</v>
      </c>
    </row>
    <row r="133" ht="15" customHeight="1" spans="1:3">
      <c r="A133" s="102">
        <v>2050201</v>
      </c>
      <c r="B133" s="102" t="s">
        <v>320</v>
      </c>
      <c r="C133" s="101">
        <v>8827</v>
      </c>
    </row>
    <row r="134" ht="15" customHeight="1" spans="1:3">
      <c r="A134" s="102">
        <v>2050202</v>
      </c>
      <c r="B134" s="102" t="s">
        <v>321</v>
      </c>
      <c r="C134" s="101">
        <v>37617</v>
      </c>
    </row>
    <row r="135" ht="15" customHeight="1" spans="1:3">
      <c r="A135" s="102">
        <v>2050203</v>
      </c>
      <c r="B135" s="102" t="s">
        <v>322</v>
      </c>
      <c r="C135" s="101">
        <v>29906</v>
      </c>
    </row>
    <row r="136" ht="15" customHeight="1" spans="1:3">
      <c r="A136" s="102">
        <v>2050299</v>
      </c>
      <c r="B136" s="102" t="s">
        <v>323</v>
      </c>
      <c r="C136" s="101">
        <v>3715</v>
      </c>
    </row>
    <row r="137" ht="15" customHeight="1" spans="1:3">
      <c r="A137" s="102">
        <v>20509</v>
      </c>
      <c r="B137" s="99" t="s">
        <v>324</v>
      </c>
      <c r="C137" s="101">
        <v>81</v>
      </c>
    </row>
    <row r="138" ht="15" customHeight="1" spans="1:3">
      <c r="A138" s="102">
        <v>2050999</v>
      </c>
      <c r="B138" s="102" t="s">
        <v>325</v>
      </c>
      <c r="C138" s="101">
        <v>81</v>
      </c>
    </row>
    <row r="139" ht="15" customHeight="1" spans="1:3">
      <c r="A139" s="102">
        <v>20599</v>
      </c>
      <c r="B139" s="99" t="s">
        <v>326</v>
      </c>
      <c r="C139" s="101">
        <v>4670</v>
      </c>
    </row>
    <row r="140" ht="15" customHeight="1" spans="1:3">
      <c r="A140" s="102">
        <v>2059999</v>
      </c>
      <c r="B140" s="102" t="s">
        <v>327</v>
      </c>
      <c r="C140" s="101">
        <v>4670</v>
      </c>
    </row>
    <row r="141" ht="15" customHeight="1" spans="1:3">
      <c r="A141" s="102">
        <v>206</v>
      </c>
      <c r="B141" s="99" t="s">
        <v>328</v>
      </c>
      <c r="C141" s="101">
        <v>2594</v>
      </c>
    </row>
    <row r="142" ht="15" customHeight="1" spans="1:3">
      <c r="A142" s="102">
        <v>20601</v>
      </c>
      <c r="B142" s="99" t="s">
        <v>329</v>
      </c>
      <c r="C142" s="101">
        <v>76</v>
      </c>
    </row>
    <row r="143" ht="15" customHeight="1" spans="1:3">
      <c r="A143" s="102">
        <v>2060101</v>
      </c>
      <c r="B143" s="102" t="s">
        <v>228</v>
      </c>
      <c r="C143" s="101">
        <v>76</v>
      </c>
    </row>
    <row r="144" ht="15" customHeight="1" spans="1:3">
      <c r="A144" s="102">
        <v>20605</v>
      </c>
      <c r="B144" s="99" t="s">
        <v>330</v>
      </c>
      <c r="C144" s="101">
        <v>21</v>
      </c>
    </row>
    <row r="145" ht="15" customHeight="1" spans="1:3">
      <c r="A145" s="102">
        <v>2060502</v>
      </c>
      <c r="B145" s="102" t="s">
        <v>331</v>
      </c>
      <c r="C145" s="101">
        <v>21</v>
      </c>
    </row>
    <row r="146" ht="15" customHeight="1" spans="1:3">
      <c r="A146" s="102">
        <v>20699</v>
      </c>
      <c r="B146" s="99" t="s">
        <v>332</v>
      </c>
      <c r="C146" s="101">
        <v>2497</v>
      </c>
    </row>
    <row r="147" ht="15" customHeight="1" spans="1:3">
      <c r="A147" s="102">
        <v>2069999</v>
      </c>
      <c r="B147" s="102" t="s">
        <v>333</v>
      </c>
      <c r="C147" s="101">
        <v>2497</v>
      </c>
    </row>
    <row r="148" ht="15" customHeight="1" spans="1:3">
      <c r="A148" s="102">
        <v>207</v>
      </c>
      <c r="B148" s="99" t="s">
        <v>334</v>
      </c>
      <c r="C148" s="101">
        <v>520</v>
      </c>
    </row>
    <row r="149" ht="15" customHeight="1" spans="1:3">
      <c r="A149" s="102">
        <v>20701</v>
      </c>
      <c r="B149" s="99" t="s">
        <v>335</v>
      </c>
      <c r="C149" s="101">
        <v>315</v>
      </c>
    </row>
    <row r="150" ht="15" customHeight="1" spans="1:3">
      <c r="A150" s="102">
        <v>2070101</v>
      </c>
      <c r="B150" s="102" t="s">
        <v>228</v>
      </c>
      <c r="C150" s="101">
        <v>229</v>
      </c>
    </row>
    <row r="151" ht="15" customHeight="1" spans="1:3">
      <c r="A151" s="102">
        <v>2070199</v>
      </c>
      <c r="B151" s="102" t="s">
        <v>336</v>
      </c>
      <c r="C151" s="101">
        <v>86</v>
      </c>
    </row>
    <row r="152" s="80" customFormat="1" ht="15" customHeight="1" spans="1:3">
      <c r="A152" s="102">
        <v>20703</v>
      </c>
      <c r="B152" s="99" t="s">
        <v>337</v>
      </c>
      <c r="C152" s="101"/>
    </row>
    <row r="153" s="80" customFormat="1" ht="15" customHeight="1" spans="1:3">
      <c r="A153" s="102">
        <v>2070305</v>
      </c>
      <c r="B153" s="102" t="s">
        <v>338</v>
      </c>
      <c r="C153" s="101"/>
    </row>
    <row r="154" ht="15" customHeight="1" spans="1:3">
      <c r="A154" s="102">
        <v>20706</v>
      </c>
      <c r="B154" s="99" t="s">
        <v>339</v>
      </c>
      <c r="C154" s="101">
        <v>8</v>
      </c>
    </row>
    <row r="155" ht="15" customHeight="1" spans="1:3">
      <c r="A155" s="102">
        <v>2070699</v>
      </c>
      <c r="B155" s="102" t="s">
        <v>340</v>
      </c>
      <c r="C155" s="101">
        <v>8</v>
      </c>
    </row>
    <row r="156" ht="15" customHeight="1" spans="1:3">
      <c r="A156" s="102">
        <v>20799</v>
      </c>
      <c r="B156" s="99" t="s">
        <v>341</v>
      </c>
      <c r="C156" s="101">
        <v>197</v>
      </c>
    </row>
    <row r="157" s="80" customFormat="1" ht="15" customHeight="1" spans="1:3">
      <c r="A157" s="102">
        <v>2079902</v>
      </c>
      <c r="B157" s="102" t="s">
        <v>342</v>
      </c>
      <c r="C157" s="101"/>
    </row>
    <row r="158" ht="15" customHeight="1" spans="1:3">
      <c r="A158" s="102">
        <v>2079999</v>
      </c>
      <c r="B158" s="102" t="s">
        <v>343</v>
      </c>
      <c r="C158" s="101">
        <v>197</v>
      </c>
    </row>
    <row r="159" ht="15" customHeight="1" spans="1:3">
      <c r="A159" s="102">
        <v>208</v>
      </c>
      <c r="B159" s="99" t="s">
        <v>344</v>
      </c>
      <c r="C159" s="101">
        <v>49215</v>
      </c>
    </row>
    <row r="160" ht="15" customHeight="1" spans="1:3">
      <c r="A160" s="102">
        <v>20801</v>
      </c>
      <c r="B160" s="99" t="s">
        <v>345</v>
      </c>
      <c r="C160" s="101">
        <v>4287</v>
      </c>
    </row>
    <row r="161" ht="15" customHeight="1" spans="1:3">
      <c r="A161" s="102">
        <v>2080101</v>
      </c>
      <c r="B161" s="102" t="s">
        <v>228</v>
      </c>
      <c r="C161" s="101">
        <v>2992</v>
      </c>
    </row>
    <row r="162" ht="15" customHeight="1" spans="1:3">
      <c r="A162" s="102">
        <v>2080102</v>
      </c>
      <c r="B162" s="102" t="s">
        <v>229</v>
      </c>
      <c r="C162" s="101">
        <v>63</v>
      </c>
    </row>
    <row r="163" ht="15" customHeight="1" spans="1:3">
      <c r="A163" s="102">
        <v>2080104</v>
      </c>
      <c r="B163" s="102" t="s">
        <v>346</v>
      </c>
      <c r="C163" s="101">
        <v>1133</v>
      </c>
    </row>
    <row r="164" s="80" customFormat="1" ht="15" customHeight="1" spans="1:3">
      <c r="A164" s="102">
        <v>2080105</v>
      </c>
      <c r="B164" s="102" t="s">
        <v>347</v>
      </c>
      <c r="C164" s="101"/>
    </row>
    <row r="165" ht="15" customHeight="1" spans="1:3">
      <c r="A165" s="102">
        <v>2080116</v>
      </c>
      <c r="B165" s="102" t="s">
        <v>348</v>
      </c>
      <c r="C165" s="101">
        <v>5</v>
      </c>
    </row>
    <row r="166" ht="15" customHeight="1" spans="1:3">
      <c r="A166" s="102">
        <v>2080199</v>
      </c>
      <c r="B166" s="102" t="s">
        <v>349</v>
      </c>
      <c r="C166" s="101">
        <v>94</v>
      </c>
    </row>
    <row r="167" ht="15" customHeight="1" spans="1:3">
      <c r="A167" s="102">
        <v>20802</v>
      </c>
      <c r="B167" s="99" t="s">
        <v>350</v>
      </c>
      <c r="C167" s="101">
        <v>441</v>
      </c>
    </row>
    <row r="168" ht="15" customHeight="1" spans="1:3">
      <c r="A168" s="102">
        <v>2080201</v>
      </c>
      <c r="B168" s="102" t="s">
        <v>228</v>
      </c>
      <c r="C168" s="101">
        <v>141</v>
      </c>
    </row>
    <row r="169" ht="15" customHeight="1" spans="1:3">
      <c r="A169" s="102">
        <v>2080207</v>
      </c>
      <c r="B169" s="102" t="s">
        <v>351</v>
      </c>
      <c r="C169" s="101">
        <v>5</v>
      </c>
    </row>
    <row r="170" s="141" customFormat="1" ht="15" customHeight="1" spans="1:3">
      <c r="A170" s="102">
        <v>2080208</v>
      </c>
      <c r="B170" s="102" t="s">
        <v>352</v>
      </c>
      <c r="C170" s="101"/>
    </row>
    <row r="171" ht="15" customHeight="1" spans="1:3">
      <c r="A171" s="102">
        <v>2080299</v>
      </c>
      <c r="B171" s="102" t="s">
        <v>353</v>
      </c>
      <c r="C171" s="101">
        <v>295</v>
      </c>
    </row>
    <row r="172" ht="15" customHeight="1" spans="1:3">
      <c r="A172" s="102">
        <v>20805</v>
      </c>
      <c r="B172" s="99" t="s">
        <v>354</v>
      </c>
      <c r="C172" s="101">
        <v>24966</v>
      </c>
    </row>
    <row r="173" ht="15" customHeight="1" spans="1:3">
      <c r="A173" s="102">
        <v>2080501</v>
      </c>
      <c r="B173" s="102" t="s">
        <v>355</v>
      </c>
      <c r="C173" s="101">
        <v>1772</v>
      </c>
    </row>
    <row r="174" ht="15" customHeight="1" spans="1:3">
      <c r="A174" s="102">
        <v>2080502</v>
      </c>
      <c r="B174" s="102" t="s">
        <v>356</v>
      </c>
      <c r="C174" s="101">
        <v>4116</v>
      </c>
    </row>
    <row r="175" ht="15" customHeight="1" spans="1:3">
      <c r="A175" s="102">
        <v>2080505</v>
      </c>
      <c r="B175" s="102" t="s">
        <v>357</v>
      </c>
      <c r="C175" s="101">
        <v>6878</v>
      </c>
    </row>
    <row r="176" ht="15" customHeight="1" spans="1:3">
      <c r="A176" s="102">
        <v>2080506</v>
      </c>
      <c r="B176" s="102" t="s">
        <v>358</v>
      </c>
      <c r="C176" s="101">
        <v>4044</v>
      </c>
    </row>
    <row r="177" ht="15" customHeight="1" spans="1:3">
      <c r="A177" s="102">
        <v>2080507</v>
      </c>
      <c r="B177" s="102" t="s">
        <v>359</v>
      </c>
      <c r="C177" s="101">
        <v>8156</v>
      </c>
    </row>
    <row r="178" ht="15" customHeight="1" spans="1:3">
      <c r="A178" s="102">
        <v>20807</v>
      </c>
      <c r="B178" s="99" t="s">
        <v>360</v>
      </c>
      <c r="C178" s="101">
        <v>2130</v>
      </c>
    </row>
    <row r="179" s="80" customFormat="1" ht="15" customHeight="1" spans="1:3">
      <c r="A179" s="102">
        <v>2080701</v>
      </c>
      <c r="B179" s="102" t="s">
        <v>361</v>
      </c>
      <c r="C179" s="101"/>
    </row>
    <row r="180" ht="15" customHeight="1" spans="1:3">
      <c r="A180" s="102">
        <v>2080702</v>
      </c>
      <c r="B180" s="102" t="s">
        <v>362</v>
      </c>
      <c r="C180" s="101">
        <v>20</v>
      </c>
    </row>
    <row r="181" ht="15" customHeight="1" spans="1:3">
      <c r="A181" s="102">
        <v>2080711</v>
      </c>
      <c r="B181" s="102" t="s">
        <v>363</v>
      </c>
      <c r="C181" s="101">
        <v>1291</v>
      </c>
    </row>
    <row r="182" ht="15" customHeight="1" spans="1:3">
      <c r="A182" s="102">
        <v>2080799</v>
      </c>
      <c r="B182" s="102" t="s">
        <v>364</v>
      </c>
      <c r="C182" s="101">
        <v>819</v>
      </c>
    </row>
    <row r="183" ht="15" customHeight="1" spans="1:3">
      <c r="A183" s="102">
        <v>20808</v>
      </c>
      <c r="B183" s="99" t="s">
        <v>365</v>
      </c>
      <c r="C183" s="101">
        <v>2238</v>
      </c>
    </row>
    <row r="184" ht="15" customHeight="1" spans="1:3">
      <c r="A184" s="102">
        <v>2080802</v>
      </c>
      <c r="B184" s="102" t="s">
        <v>366</v>
      </c>
      <c r="C184" s="101">
        <v>7</v>
      </c>
    </row>
    <row r="185" ht="15" customHeight="1" spans="1:3">
      <c r="A185" s="102">
        <v>2080803</v>
      </c>
      <c r="B185" s="102" t="s">
        <v>367</v>
      </c>
      <c r="C185" s="101">
        <v>3</v>
      </c>
    </row>
    <row r="186" ht="15" customHeight="1" spans="1:3">
      <c r="A186" s="102">
        <v>2080805</v>
      </c>
      <c r="B186" s="102" t="s">
        <v>368</v>
      </c>
      <c r="C186" s="101">
        <v>586</v>
      </c>
    </row>
    <row r="187" ht="15" customHeight="1" spans="1:3">
      <c r="A187" s="102">
        <v>2080899</v>
      </c>
      <c r="B187" s="102" t="s">
        <v>369</v>
      </c>
      <c r="C187" s="101">
        <v>1642</v>
      </c>
    </row>
    <row r="188" ht="15" customHeight="1" spans="1:3">
      <c r="A188" s="102">
        <v>20809</v>
      </c>
      <c r="B188" s="99" t="s">
        <v>370</v>
      </c>
      <c r="C188" s="101">
        <v>170</v>
      </c>
    </row>
    <row r="189" ht="15" customHeight="1" spans="1:3">
      <c r="A189" s="102">
        <v>2080901</v>
      </c>
      <c r="B189" s="102" t="s">
        <v>371</v>
      </c>
      <c r="C189" s="101">
        <v>156</v>
      </c>
    </row>
    <row r="190" ht="15" customHeight="1" spans="1:3">
      <c r="A190" s="102">
        <v>2080999</v>
      </c>
      <c r="B190" s="102" t="s">
        <v>372</v>
      </c>
      <c r="C190" s="101">
        <v>14</v>
      </c>
    </row>
    <row r="191" ht="15" customHeight="1" spans="1:3">
      <c r="A191" s="102">
        <v>20810</v>
      </c>
      <c r="B191" s="99" t="s">
        <v>373</v>
      </c>
      <c r="C191" s="101">
        <v>1144</v>
      </c>
    </row>
    <row r="192" ht="15" customHeight="1" spans="1:3">
      <c r="A192" s="102">
        <v>2081001</v>
      </c>
      <c r="B192" s="102" t="s">
        <v>374</v>
      </c>
      <c r="C192" s="101">
        <v>131</v>
      </c>
    </row>
    <row r="193" ht="15" customHeight="1" spans="1:3">
      <c r="A193" s="102">
        <v>2081002</v>
      </c>
      <c r="B193" s="102" t="s">
        <v>375</v>
      </c>
      <c r="C193" s="101">
        <v>828</v>
      </c>
    </row>
    <row r="194" ht="15" customHeight="1" spans="1:3">
      <c r="A194" s="102">
        <v>2081006</v>
      </c>
      <c r="B194" s="102" t="s">
        <v>376</v>
      </c>
      <c r="C194" s="101">
        <v>185</v>
      </c>
    </row>
    <row r="195" s="80" customFormat="1" ht="15" customHeight="1" spans="1:3">
      <c r="A195" s="102">
        <v>2081099</v>
      </c>
      <c r="B195" s="102" t="s">
        <v>377</v>
      </c>
      <c r="C195" s="101"/>
    </row>
    <row r="196" ht="15" customHeight="1" spans="1:3">
      <c r="A196" s="102">
        <v>20811</v>
      </c>
      <c r="B196" s="99" t="s">
        <v>378</v>
      </c>
      <c r="C196" s="101">
        <v>2390</v>
      </c>
    </row>
    <row r="197" ht="15" customHeight="1" spans="1:3">
      <c r="A197" s="102">
        <v>2081101</v>
      </c>
      <c r="B197" s="102" t="s">
        <v>228</v>
      </c>
      <c r="C197" s="101">
        <v>52</v>
      </c>
    </row>
    <row r="198" ht="15" customHeight="1" spans="1:3">
      <c r="A198" s="102">
        <v>2081102</v>
      </c>
      <c r="B198" s="102" t="s">
        <v>229</v>
      </c>
      <c r="C198" s="101">
        <v>9</v>
      </c>
    </row>
    <row r="199" ht="15" customHeight="1" spans="1:3">
      <c r="A199" s="102">
        <v>2081104</v>
      </c>
      <c r="B199" s="102" t="s">
        <v>379</v>
      </c>
      <c r="C199" s="101">
        <v>238</v>
      </c>
    </row>
    <row r="200" ht="15" customHeight="1" spans="1:3">
      <c r="A200" s="102">
        <v>2081105</v>
      </c>
      <c r="B200" s="102" t="s">
        <v>380</v>
      </c>
      <c r="C200" s="101">
        <v>57</v>
      </c>
    </row>
    <row r="201" ht="15" customHeight="1" spans="1:3">
      <c r="A201" s="102">
        <v>2081107</v>
      </c>
      <c r="B201" s="102" t="s">
        <v>381</v>
      </c>
      <c r="C201" s="101">
        <v>793</v>
      </c>
    </row>
    <row r="202" ht="15" customHeight="1" spans="1:3">
      <c r="A202" s="102">
        <v>2081199</v>
      </c>
      <c r="B202" s="102" t="s">
        <v>382</v>
      </c>
      <c r="C202" s="101">
        <v>1241</v>
      </c>
    </row>
    <row r="203" ht="15" customHeight="1" spans="1:3">
      <c r="A203" s="102">
        <v>20819</v>
      </c>
      <c r="B203" s="99" t="s">
        <v>383</v>
      </c>
      <c r="C203" s="101">
        <v>4656</v>
      </c>
    </row>
    <row r="204" ht="15" customHeight="1" spans="1:3">
      <c r="A204" s="102">
        <v>2081901</v>
      </c>
      <c r="B204" s="102" t="s">
        <v>384</v>
      </c>
      <c r="C204" s="101">
        <v>4656</v>
      </c>
    </row>
    <row r="205" ht="15" customHeight="1" spans="1:3">
      <c r="A205" s="102">
        <v>20820</v>
      </c>
      <c r="B205" s="99" t="s">
        <v>385</v>
      </c>
      <c r="C205" s="101">
        <v>83</v>
      </c>
    </row>
    <row r="206" ht="15" customHeight="1" spans="1:3">
      <c r="A206" s="102">
        <v>2082001</v>
      </c>
      <c r="B206" s="102" t="s">
        <v>386</v>
      </c>
      <c r="C206" s="101">
        <v>83</v>
      </c>
    </row>
    <row r="207" ht="15" customHeight="1" spans="1:3">
      <c r="A207" s="102">
        <v>20821</v>
      </c>
      <c r="B207" s="99" t="s">
        <v>387</v>
      </c>
      <c r="C207" s="101">
        <v>1150</v>
      </c>
    </row>
    <row r="208" ht="15" customHeight="1" spans="1:3">
      <c r="A208" s="102">
        <v>2082101</v>
      </c>
      <c r="B208" s="102" t="s">
        <v>388</v>
      </c>
      <c r="C208" s="101">
        <v>1150</v>
      </c>
    </row>
    <row r="209" s="80" customFormat="1" ht="15" customHeight="1" spans="1:3">
      <c r="A209" s="102">
        <v>20825</v>
      </c>
      <c r="B209" s="99" t="s">
        <v>389</v>
      </c>
      <c r="C209" s="101"/>
    </row>
    <row r="210" s="80" customFormat="1" ht="15" customHeight="1" spans="1:3">
      <c r="A210" s="102">
        <v>2082501</v>
      </c>
      <c r="B210" s="102" t="s">
        <v>390</v>
      </c>
      <c r="C210" s="101"/>
    </row>
    <row r="211" ht="15" customHeight="1" spans="1:3">
      <c r="A211" s="102">
        <v>20826</v>
      </c>
      <c r="B211" s="99" t="s">
        <v>391</v>
      </c>
      <c r="C211" s="101">
        <v>5084</v>
      </c>
    </row>
    <row r="212" ht="15" customHeight="1" spans="1:3">
      <c r="A212" s="102">
        <v>2082602</v>
      </c>
      <c r="B212" s="102" t="s">
        <v>392</v>
      </c>
      <c r="C212" s="101">
        <v>5084</v>
      </c>
    </row>
    <row r="213" ht="15" customHeight="1" spans="1:3">
      <c r="A213" s="102">
        <v>20828</v>
      </c>
      <c r="B213" s="99" t="s">
        <v>393</v>
      </c>
      <c r="C213" s="101">
        <v>227</v>
      </c>
    </row>
    <row r="214" ht="15" customHeight="1" spans="1:3">
      <c r="A214" s="102">
        <v>2082801</v>
      </c>
      <c r="B214" s="102" t="s">
        <v>228</v>
      </c>
      <c r="C214" s="101">
        <v>186</v>
      </c>
    </row>
    <row r="215" ht="15" customHeight="1" spans="1:3">
      <c r="A215" s="102">
        <v>2082804</v>
      </c>
      <c r="B215" s="102" t="s">
        <v>394</v>
      </c>
      <c r="C215" s="101">
        <v>24</v>
      </c>
    </row>
    <row r="216" ht="15" customHeight="1" spans="1:3">
      <c r="A216" s="102">
        <v>2082899</v>
      </c>
      <c r="B216" s="102" t="s">
        <v>395</v>
      </c>
      <c r="C216" s="101">
        <v>17</v>
      </c>
    </row>
    <row r="217" ht="15" customHeight="1" spans="1:3">
      <c r="A217" s="102">
        <v>20830</v>
      </c>
      <c r="B217" s="99" t="s">
        <v>396</v>
      </c>
      <c r="C217" s="101">
        <v>202</v>
      </c>
    </row>
    <row r="218" ht="15" customHeight="1" spans="1:3">
      <c r="A218" s="102">
        <v>2083001</v>
      </c>
      <c r="B218" s="102" t="s">
        <v>397</v>
      </c>
      <c r="C218" s="101">
        <v>97</v>
      </c>
    </row>
    <row r="219" ht="15" customHeight="1" spans="1:3">
      <c r="A219" s="102">
        <v>2083099</v>
      </c>
      <c r="B219" s="102" t="s">
        <v>398</v>
      </c>
      <c r="C219" s="101">
        <v>105</v>
      </c>
    </row>
    <row r="220" ht="15" customHeight="1" spans="1:3">
      <c r="A220" s="102">
        <v>20899</v>
      </c>
      <c r="B220" s="99" t="s">
        <v>399</v>
      </c>
      <c r="C220" s="101">
        <v>47</v>
      </c>
    </row>
    <row r="221" ht="15" customHeight="1" spans="1:3">
      <c r="A221" s="102">
        <v>2089999</v>
      </c>
      <c r="B221" s="102" t="s">
        <v>400</v>
      </c>
      <c r="C221" s="101">
        <v>47</v>
      </c>
    </row>
    <row r="222" ht="15" customHeight="1" spans="1:3">
      <c r="A222" s="102">
        <v>210</v>
      </c>
      <c r="B222" s="99" t="s">
        <v>401</v>
      </c>
      <c r="C222" s="101">
        <v>22974</v>
      </c>
    </row>
    <row r="223" ht="15" customHeight="1" spans="1:3">
      <c r="A223" s="102">
        <v>21001</v>
      </c>
      <c r="B223" s="99" t="s">
        <v>402</v>
      </c>
      <c r="C223" s="101">
        <v>242</v>
      </c>
    </row>
    <row r="224" ht="15" customHeight="1" spans="1:3">
      <c r="A224" s="102">
        <v>2100101</v>
      </c>
      <c r="B224" s="102" t="s">
        <v>228</v>
      </c>
      <c r="C224" s="101">
        <v>140</v>
      </c>
    </row>
    <row r="225" ht="15" customHeight="1" spans="1:3">
      <c r="A225" s="102">
        <v>2100199</v>
      </c>
      <c r="B225" s="102" t="s">
        <v>403</v>
      </c>
      <c r="C225" s="101">
        <v>102</v>
      </c>
    </row>
    <row r="226" ht="15" customHeight="1" spans="1:3">
      <c r="A226" s="102">
        <v>21003</v>
      </c>
      <c r="B226" s="99" t="s">
        <v>404</v>
      </c>
      <c r="C226" s="101">
        <v>1715</v>
      </c>
    </row>
    <row r="227" ht="15" customHeight="1" spans="1:3">
      <c r="A227" s="102">
        <v>2100301</v>
      </c>
      <c r="B227" s="102" t="s">
        <v>405</v>
      </c>
      <c r="C227" s="101">
        <v>395</v>
      </c>
    </row>
    <row r="228" ht="15" customHeight="1" spans="1:3">
      <c r="A228" s="102">
        <v>2100302</v>
      </c>
      <c r="B228" s="102" t="s">
        <v>406</v>
      </c>
      <c r="C228" s="101">
        <v>644</v>
      </c>
    </row>
    <row r="229" ht="15" customHeight="1" spans="1:3">
      <c r="A229" s="102">
        <v>2100399</v>
      </c>
      <c r="B229" s="102" t="s">
        <v>407</v>
      </c>
      <c r="C229" s="101">
        <v>676</v>
      </c>
    </row>
    <row r="230" ht="15" customHeight="1" spans="1:3">
      <c r="A230" s="102">
        <v>21004</v>
      </c>
      <c r="B230" s="99" t="s">
        <v>408</v>
      </c>
      <c r="C230" s="101">
        <v>7134</v>
      </c>
    </row>
    <row r="231" ht="15" customHeight="1" spans="1:3">
      <c r="A231" s="102">
        <v>2100401</v>
      </c>
      <c r="B231" s="102" t="s">
        <v>409</v>
      </c>
      <c r="C231" s="101">
        <v>796</v>
      </c>
    </row>
    <row r="232" ht="15" customHeight="1" spans="1:3">
      <c r="A232" s="102">
        <v>2100402</v>
      </c>
      <c r="B232" s="102" t="s">
        <v>410</v>
      </c>
      <c r="C232" s="101">
        <v>3</v>
      </c>
    </row>
    <row r="233" ht="15" customHeight="1" spans="1:3">
      <c r="A233" s="102">
        <v>2100408</v>
      </c>
      <c r="B233" s="102" t="s">
        <v>411</v>
      </c>
      <c r="C233" s="101">
        <v>6127</v>
      </c>
    </row>
    <row r="234" ht="15" customHeight="1" spans="1:3">
      <c r="A234" s="102">
        <v>2100409</v>
      </c>
      <c r="B234" s="102" t="s">
        <v>412</v>
      </c>
      <c r="C234" s="101">
        <v>185</v>
      </c>
    </row>
    <row r="235" ht="15" customHeight="1" spans="1:3">
      <c r="A235" s="102">
        <v>2100499</v>
      </c>
      <c r="B235" s="102" t="s">
        <v>413</v>
      </c>
      <c r="C235" s="101">
        <v>23</v>
      </c>
    </row>
    <row r="236" ht="15" customHeight="1" spans="1:3">
      <c r="A236" s="102">
        <v>21007</v>
      </c>
      <c r="B236" s="99" t="s">
        <v>414</v>
      </c>
      <c r="C236" s="101">
        <v>3988</v>
      </c>
    </row>
    <row r="237" ht="15" customHeight="1" spans="1:3">
      <c r="A237" s="102">
        <v>2100716</v>
      </c>
      <c r="B237" s="102" t="s">
        <v>415</v>
      </c>
      <c r="C237" s="101">
        <v>1</v>
      </c>
    </row>
    <row r="238" ht="15" customHeight="1" spans="1:3">
      <c r="A238" s="102">
        <v>2100717</v>
      </c>
      <c r="B238" s="102" t="s">
        <v>416</v>
      </c>
      <c r="C238" s="101">
        <v>82</v>
      </c>
    </row>
    <row r="239" ht="15" customHeight="1" spans="1:3">
      <c r="A239" s="102">
        <v>2100799</v>
      </c>
      <c r="B239" s="102" t="s">
        <v>417</v>
      </c>
      <c r="C239" s="101">
        <v>3905</v>
      </c>
    </row>
    <row r="240" ht="15" customHeight="1" spans="1:3">
      <c r="A240" s="102">
        <v>21011</v>
      </c>
      <c r="B240" s="99" t="s">
        <v>418</v>
      </c>
      <c r="C240" s="101">
        <v>2653</v>
      </c>
    </row>
    <row r="241" ht="15" customHeight="1" spans="1:3">
      <c r="A241" s="102">
        <v>2101101</v>
      </c>
      <c r="B241" s="102" t="s">
        <v>419</v>
      </c>
      <c r="C241" s="101">
        <v>964</v>
      </c>
    </row>
    <row r="242" ht="15" customHeight="1" spans="1:3">
      <c r="A242" s="102">
        <v>2101102</v>
      </c>
      <c r="B242" s="102" t="s">
        <v>420</v>
      </c>
      <c r="C242" s="101">
        <v>1186</v>
      </c>
    </row>
    <row r="243" ht="15" customHeight="1" spans="1:3">
      <c r="A243" s="102">
        <v>2101103</v>
      </c>
      <c r="B243" s="102" t="s">
        <v>421</v>
      </c>
      <c r="C243" s="101">
        <v>503</v>
      </c>
    </row>
    <row r="244" ht="15" customHeight="1" spans="1:3">
      <c r="A244" s="102">
        <v>21013</v>
      </c>
      <c r="B244" s="99" t="s">
        <v>422</v>
      </c>
      <c r="C244" s="101">
        <v>2543</v>
      </c>
    </row>
    <row r="245" ht="15" customHeight="1" spans="1:3">
      <c r="A245" s="102">
        <v>2101301</v>
      </c>
      <c r="B245" s="102" t="s">
        <v>423</v>
      </c>
      <c r="C245" s="101">
        <v>2195</v>
      </c>
    </row>
    <row r="246" ht="15" customHeight="1" spans="1:3">
      <c r="A246" s="102">
        <v>2101399</v>
      </c>
      <c r="B246" s="102" t="s">
        <v>424</v>
      </c>
      <c r="C246" s="101">
        <v>348</v>
      </c>
    </row>
    <row r="247" ht="15" customHeight="1" spans="1:3">
      <c r="A247" s="102">
        <v>21014</v>
      </c>
      <c r="B247" s="99" t="s">
        <v>425</v>
      </c>
      <c r="C247" s="101">
        <v>96</v>
      </c>
    </row>
    <row r="248" ht="15" customHeight="1" spans="1:3">
      <c r="A248" s="102">
        <v>2101401</v>
      </c>
      <c r="B248" s="102" t="s">
        <v>426</v>
      </c>
      <c r="C248" s="101">
        <v>96</v>
      </c>
    </row>
    <row r="249" ht="15" customHeight="1" spans="1:3">
      <c r="A249" s="102">
        <v>21015</v>
      </c>
      <c r="B249" s="99" t="s">
        <v>427</v>
      </c>
      <c r="C249" s="101">
        <v>85</v>
      </c>
    </row>
    <row r="250" ht="15" customHeight="1" spans="1:3">
      <c r="A250" s="102">
        <v>2101501</v>
      </c>
      <c r="B250" s="102" t="s">
        <v>228</v>
      </c>
      <c r="C250" s="101">
        <v>59</v>
      </c>
    </row>
    <row r="251" ht="15" customHeight="1" spans="1:3">
      <c r="A251" s="102">
        <v>2101502</v>
      </c>
      <c r="B251" s="102" t="s">
        <v>229</v>
      </c>
      <c r="C251" s="101">
        <v>4</v>
      </c>
    </row>
    <row r="252" ht="15" customHeight="1" spans="1:3">
      <c r="A252" s="102">
        <v>2101599</v>
      </c>
      <c r="B252" s="102" t="s">
        <v>428</v>
      </c>
      <c r="C252" s="101">
        <v>22</v>
      </c>
    </row>
    <row r="253" ht="15" customHeight="1" spans="1:3">
      <c r="A253" s="102">
        <v>21017</v>
      </c>
      <c r="B253" s="99" t="s">
        <v>429</v>
      </c>
      <c r="C253" s="101">
        <v>1</v>
      </c>
    </row>
    <row r="254" ht="15" customHeight="1" spans="1:3">
      <c r="A254" s="102">
        <v>2101799</v>
      </c>
      <c r="B254" s="102" t="s">
        <v>430</v>
      </c>
      <c r="C254" s="101">
        <v>1</v>
      </c>
    </row>
    <row r="255" ht="15" customHeight="1" spans="1:3">
      <c r="A255" s="102">
        <v>21019</v>
      </c>
      <c r="B255" s="99" t="s">
        <v>431</v>
      </c>
      <c r="C255" s="101">
        <v>4371</v>
      </c>
    </row>
    <row r="256" ht="15" customHeight="1" spans="1:3">
      <c r="A256" s="102">
        <v>2101999</v>
      </c>
      <c r="B256" s="102" t="s">
        <v>432</v>
      </c>
      <c r="C256" s="101">
        <v>4371</v>
      </c>
    </row>
    <row r="257" ht="15" customHeight="1" spans="1:3">
      <c r="A257" s="102">
        <v>21099</v>
      </c>
      <c r="B257" s="99" t="s">
        <v>433</v>
      </c>
      <c r="C257" s="101">
        <v>146</v>
      </c>
    </row>
    <row r="258" ht="15" customHeight="1" spans="1:3">
      <c r="A258" s="102">
        <v>2109999</v>
      </c>
      <c r="B258" s="102" t="s">
        <v>434</v>
      </c>
      <c r="C258" s="101">
        <v>146</v>
      </c>
    </row>
    <row r="259" ht="15" customHeight="1" spans="1:3">
      <c r="A259" s="102">
        <v>211</v>
      </c>
      <c r="B259" s="99" t="s">
        <v>435</v>
      </c>
      <c r="C259" s="101">
        <v>641</v>
      </c>
    </row>
    <row r="260" ht="15" customHeight="1" spans="1:3">
      <c r="A260" s="102">
        <v>21103</v>
      </c>
      <c r="B260" s="99" t="s">
        <v>436</v>
      </c>
      <c r="C260" s="101">
        <v>613</v>
      </c>
    </row>
    <row r="261" ht="15" customHeight="1" spans="1:3">
      <c r="A261" s="102">
        <v>2110301</v>
      </c>
      <c r="B261" s="102" t="s">
        <v>437</v>
      </c>
      <c r="C261" s="101">
        <v>2</v>
      </c>
    </row>
    <row r="262" ht="15" customHeight="1" spans="1:3">
      <c r="A262" s="102">
        <v>2110302</v>
      </c>
      <c r="B262" s="102" t="s">
        <v>438</v>
      </c>
      <c r="C262" s="101">
        <v>8</v>
      </c>
    </row>
    <row r="263" ht="15" customHeight="1" spans="1:3">
      <c r="A263" s="102">
        <v>2110307</v>
      </c>
      <c r="B263" s="102" t="s">
        <v>439</v>
      </c>
      <c r="C263" s="101">
        <v>603</v>
      </c>
    </row>
    <row r="264" ht="15" customHeight="1" spans="1:3">
      <c r="A264" s="102">
        <v>21105</v>
      </c>
      <c r="B264" s="99" t="s">
        <v>440</v>
      </c>
      <c r="C264" s="101">
        <v>23</v>
      </c>
    </row>
    <row r="265" ht="15" customHeight="1" spans="1:3">
      <c r="A265" s="102">
        <v>2110501</v>
      </c>
      <c r="B265" s="102" t="s">
        <v>441</v>
      </c>
      <c r="C265" s="101">
        <v>23</v>
      </c>
    </row>
    <row r="266" ht="15" customHeight="1" spans="1:3">
      <c r="A266" s="102">
        <v>21110</v>
      </c>
      <c r="B266" s="99" t="s">
        <v>442</v>
      </c>
      <c r="C266" s="101">
        <v>5</v>
      </c>
    </row>
    <row r="267" ht="15" customHeight="1" spans="1:3">
      <c r="A267" s="102">
        <v>2111001</v>
      </c>
      <c r="B267" s="102" t="s">
        <v>443</v>
      </c>
      <c r="C267" s="101">
        <v>5</v>
      </c>
    </row>
    <row r="268" ht="15" customHeight="1" spans="1:3">
      <c r="A268" s="102">
        <v>212</v>
      </c>
      <c r="B268" s="99" t="s">
        <v>444</v>
      </c>
      <c r="C268" s="101">
        <v>15932</v>
      </c>
    </row>
    <row r="269" ht="15" customHeight="1" spans="1:3">
      <c r="A269" s="102">
        <v>21201</v>
      </c>
      <c r="B269" s="99" t="s">
        <v>445</v>
      </c>
      <c r="C269" s="101">
        <v>7855</v>
      </c>
    </row>
    <row r="270" ht="15" customHeight="1" spans="1:3">
      <c r="A270" s="102">
        <v>2120101</v>
      </c>
      <c r="B270" s="102" t="s">
        <v>228</v>
      </c>
      <c r="C270" s="101">
        <v>434</v>
      </c>
    </row>
    <row r="271" ht="15" customHeight="1" spans="1:3">
      <c r="A271" s="102">
        <v>2120102</v>
      </c>
      <c r="B271" s="102" t="s">
        <v>229</v>
      </c>
      <c r="C271" s="101">
        <v>5</v>
      </c>
    </row>
    <row r="272" ht="15" customHeight="1" spans="1:3">
      <c r="A272" s="102">
        <v>2120104</v>
      </c>
      <c r="B272" s="102" t="s">
        <v>446</v>
      </c>
      <c r="C272" s="101">
        <v>6513</v>
      </c>
    </row>
    <row r="273" ht="15" customHeight="1" spans="1:3">
      <c r="A273" s="102">
        <v>2120199</v>
      </c>
      <c r="B273" s="102" t="s">
        <v>447</v>
      </c>
      <c r="C273" s="101">
        <v>903</v>
      </c>
    </row>
    <row r="274" ht="15" customHeight="1" spans="1:3">
      <c r="A274" s="102">
        <v>21202</v>
      </c>
      <c r="B274" s="99" t="s">
        <v>448</v>
      </c>
      <c r="C274" s="101">
        <v>8</v>
      </c>
    </row>
    <row r="275" ht="15" customHeight="1" spans="1:3">
      <c r="A275" s="102">
        <v>2120201</v>
      </c>
      <c r="B275" s="102" t="s">
        <v>449</v>
      </c>
      <c r="C275" s="101">
        <v>8</v>
      </c>
    </row>
    <row r="276" ht="15" customHeight="1" spans="1:3">
      <c r="A276" s="102">
        <v>21203</v>
      </c>
      <c r="B276" s="99" t="s">
        <v>450</v>
      </c>
      <c r="C276" s="101">
        <v>990</v>
      </c>
    </row>
    <row r="277" ht="15" customHeight="1" spans="1:3">
      <c r="A277" s="102">
        <v>2120399</v>
      </c>
      <c r="B277" s="102" t="s">
        <v>451</v>
      </c>
      <c r="C277" s="101">
        <v>990</v>
      </c>
    </row>
    <row r="278" ht="15" customHeight="1" spans="1:3">
      <c r="A278" s="102">
        <v>21205</v>
      </c>
      <c r="B278" s="99" t="s">
        <v>452</v>
      </c>
      <c r="C278" s="101">
        <v>6807</v>
      </c>
    </row>
    <row r="279" ht="15" customHeight="1" spans="1:3">
      <c r="A279" s="102">
        <v>2120501</v>
      </c>
      <c r="B279" s="102" t="s">
        <v>453</v>
      </c>
      <c r="C279" s="101">
        <v>6807</v>
      </c>
    </row>
    <row r="280" ht="15" customHeight="1" spans="1:3">
      <c r="A280" s="102">
        <v>21299</v>
      </c>
      <c r="B280" s="99" t="s">
        <v>454</v>
      </c>
      <c r="C280" s="101">
        <v>272</v>
      </c>
    </row>
    <row r="281" ht="15" customHeight="1" spans="1:3">
      <c r="A281" s="102">
        <v>2129999</v>
      </c>
      <c r="B281" s="102" t="s">
        <v>455</v>
      </c>
      <c r="C281" s="101">
        <v>272</v>
      </c>
    </row>
    <row r="282" ht="15" customHeight="1" spans="1:3">
      <c r="A282" s="102">
        <v>213</v>
      </c>
      <c r="B282" s="99" t="s">
        <v>456</v>
      </c>
      <c r="C282" s="101">
        <v>20729</v>
      </c>
    </row>
    <row r="283" ht="15" customHeight="1" spans="1:3">
      <c r="A283" s="102">
        <v>21301</v>
      </c>
      <c r="B283" s="99" t="s">
        <v>457</v>
      </c>
      <c r="C283" s="101">
        <v>4921</v>
      </c>
    </row>
    <row r="284" ht="15" customHeight="1" spans="1:3">
      <c r="A284" s="102">
        <v>2130101</v>
      </c>
      <c r="B284" s="102" t="s">
        <v>228</v>
      </c>
      <c r="C284" s="101">
        <v>1098</v>
      </c>
    </row>
    <row r="285" s="80" customFormat="1" ht="15" customHeight="1" spans="1:3">
      <c r="A285" s="102">
        <v>2130106</v>
      </c>
      <c r="B285" s="102" t="s">
        <v>458</v>
      </c>
      <c r="C285" s="101"/>
    </row>
    <row r="286" ht="15" customHeight="1" spans="1:3">
      <c r="A286" s="102">
        <v>2130108</v>
      </c>
      <c r="B286" s="102" t="s">
        <v>459</v>
      </c>
      <c r="C286" s="101">
        <v>31</v>
      </c>
    </row>
    <row r="287" ht="15" customHeight="1" spans="1:3">
      <c r="A287" s="102">
        <v>2130120</v>
      </c>
      <c r="B287" s="102" t="s">
        <v>460</v>
      </c>
      <c r="C287" s="101">
        <v>883</v>
      </c>
    </row>
    <row r="288" ht="15" customHeight="1" spans="1:3">
      <c r="A288" s="102">
        <v>2130122</v>
      </c>
      <c r="B288" s="102" t="s">
        <v>461</v>
      </c>
      <c r="C288" s="101">
        <v>237</v>
      </c>
    </row>
    <row r="289" ht="15" customHeight="1" spans="1:3">
      <c r="A289" s="102">
        <v>2130126</v>
      </c>
      <c r="B289" s="102" t="s">
        <v>462</v>
      </c>
      <c r="C289" s="101">
        <v>7</v>
      </c>
    </row>
    <row r="290" ht="15" customHeight="1" spans="1:3">
      <c r="A290" s="102">
        <v>2130153</v>
      </c>
      <c r="B290" s="102" t="s">
        <v>463</v>
      </c>
      <c r="C290" s="101">
        <v>1606</v>
      </c>
    </row>
    <row r="291" ht="15" customHeight="1" spans="1:3">
      <c r="A291" s="102">
        <v>2130199</v>
      </c>
      <c r="B291" s="102" t="s">
        <v>464</v>
      </c>
      <c r="C291" s="101">
        <v>1059</v>
      </c>
    </row>
    <row r="292" ht="15" customHeight="1" spans="1:3">
      <c r="A292" s="102">
        <v>21302</v>
      </c>
      <c r="B292" s="99" t="s">
        <v>465</v>
      </c>
      <c r="C292" s="101">
        <v>1235</v>
      </c>
    </row>
    <row r="293" ht="15" customHeight="1" spans="1:3">
      <c r="A293" s="102">
        <v>2130204</v>
      </c>
      <c r="B293" s="102" t="s">
        <v>466</v>
      </c>
      <c r="C293" s="101">
        <v>652</v>
      </c>
    </row>
    <row r="294" ht="15" customHeight="1" spans="1:3">
      <c r="A294" s="102">
        <v>2130205</v>
      </c>
      <c r="B294" s="102" t="s">
        <v>467</v>
      </c>
      <c r="C294" s="101">
        <v>389</v>
      </c>
    </row>
    <row r="295" ht="15" customHeight="1" spans="1:3">
      <c r="A295" s="102">
        <v>2130209</v>
      </c>
      <c r="B295" s="102" t="s">
        <v>468</v>
      </c>
      <c r="C295" s="101">
        <v>16</v>
      </c>
    </row>
    <row r="296" ht="15" customHeight="1" spans="1:3">
      <c r="A296" s="102">
        <v>2130234</v>
      </c>
      <c r="B296" s="102" t="s">
        <v>469</v>
      </c>
      <c r="C296" s="101">
        <v>75</v>
      </c>
    </row>
    <row r="297" ht="15" customHeight="1" spans="1:3">
      <c r="A297" s="102">
        <v>2130299</v>
      </c>
      <c r="B297" s="102" t="s">
        <v>470</v>
      </c>
      <c r="C297" s="101">
        <v>103</v>
      </c>
    </row>
    <row r="298" ht="15" customHeight="1" spans="1:3">
      <c r="A298" s="102">
        <v>21303</v>
      </c>
      <c r="B298" s="99" t="s">
        <v>471</v>
      </c>
      <c r="C298" s="101">
        <v>1466</v>
      </c>
    </row>
    <row r="299" ht="15" customHeight="1" spans="1:3">
      <c r="A299" s="102">
        <v>2130305</v>
      </c>
      <c r="B299" s="102" t="s">
        <v>472</v>
      </c>
      <c r="C299" s="101">
        <v>1240</v>
      </c>
    </row>
    <row r="300" ht="15" customHeight="1" spans="1:3">
      <c r="A300" s="102">
        <v>2130315</v>
      </c>
      <c r="B300" s="102" t="s">
        <v>473</v>
      </c>
      <c r="C300" s="101">
        <v>37</v>
      </c>
    </row>
    <row r="301" ht="15" customHeight="1" spans="1:3">
      <c r="A301" s="102">
        <v>2130316</v>
      </c>
      <c r="B301" s="102" t="s">
        <v>474</v>
      </c>
      <c r="C301" s="101">
        <v>4</v>
      </c>
    </row>
    <row r="302" ht="15" customHeight="1" spans="1:3">
      <c r="A302" s="102">
        <v>2130334</v>
      </c>
      <c r="B302" s="102" t="s">
        <v>475</v>
      </c>
      <c r="C302" s="101">
        <v>6</v>
      </c>
    </row>
    <row r="303" s="80" customFormat="1" ht="15" customHeight="1" spans="1:3">
      <c r="A303" s="102">
        <v>2130335</v>
      </c>
      <c r="B303" s="102" t="s">
        <v>476</v>
      </c>
      <c r="C303" s="101"/>
    </row>
    <row r="304" ht="15" customHeight="1" spans="1:3">
      <c r="A304" s="102">
        <v>2130399</v>
      </c>
      <c r="B304" s="102" t="s">
        <v>477</v>
      </c>
      <c r="C304" s="101">
        <v>179</v>
      </c>
    </row>
    <row r="305" ht="15" customHeight="1" spans="1:3">
      <c r="A305" s="102">
        <v>21305</v>
      </c>
      <c r="B305" s="99" t="s">
        <v>478</v>
      </c>
      <c r="C305" s="101">
        <v>7572</v>
      </c>
    </row>
    <row r="306" ht="15" customHeight="1" spans="1:3">
      <c r="A306" s="102">
        <v>2130504</v>
      </c>
      <c r="B306" s="102" t="s">
        <v>479</v>
      </c>
      <c r="C306" s="101">
        <v>1644</v>
      </c>
    </row>
    <row r="307" ht="15" customHeight="1" spans="1:3">
      <c r="A307" s="102">
        <v>2130599</v>
      </c>
      <c r="B307" s="102" t="s">
        <v>480</v>
      </c>
      <c r="C307" s="101">
        <v>5928</v>
      </c>
    </row>
    <row r="308" ht="15" customHeight="1" spans="1:3">
      <c r="A308" s="102">
        <v>21307</v>
      </c>
      <c r="B308" s="99" t="s">
        <v>481</v>
      </c>
      <c r="C308" s="101">
        <v>2969</v>
      </c>
    </row>
    <row r="309" ht="15" customHeight="1" spans="1:3">
      <c r="A309" s="102">
        <v>2130701</v>
      </c>
      <c r="B309" s="102" t="s">
        <v>482</v>
      </c>
      <c r="C309" s="101">
        <v>1458</v>
      </c>
    </row>
    <row r="310" ht="15" customHeight="1" spans="1:3">
      <c r="A310" s="102">
        <v>2130705</v>
      </c>
      <c r="B310" s="102" t="s">
        <v>483</v>
      </c>
      <c r="C310" s="101">
        <v>1299</v>
      </c>
    </row>
    <row r="311" ht="15" customHeight="1" spans="1:3">
      <c r="A311" s="102">
        <v>2130707</v>
      </c>
      <c r="B311" s="102" t="s">
        <v>484</v>
      </c>
      <c r="C311" s="101">
        <v>202</v>
      </c>
    </row>
    <row r="312" ht="15" customHeight="1" spans="1:3">
      <c r="A312" s="102">
        <v>2130799</v>
      </c>
      <c r="B312" s="102" t="s">
        <v>485</v>
      </c>
      <c r="C312" s="101">
        <v>10</v>
      </c>
    </row>
    <row r="313" ht="15" customHeight="1" spans="1:3">
      <c r="A313" s="102">
        <v>21308</v>
      </c>
      <c r="B313" s="99" t="s">
        <v>486</v>
      </c>
      <c r="C313" s="101">
        <v>360</v>
      </c>
    </row>
    <row r="314" ht="15" customHeight="1" spans="1:3">
      <c r="A314" s="102">
        <v>2130803</v>
      </c>
      <c r="B314" s="102" t="s">
        <v>487</v>
      </c>
      <c r="C314" s="101">
        <v>360</v>
      </c>
    </row>
    <row r="315" ht="15" customHeight="1" spans="1:3">
      <c r="A315" s="102">
        <v>21399</v>
      </c>
      <c r="B315" s="99" t="s">
        <v>488</v>
      </c>
      <c r="C315" s="101">
        <v>2206</v>
      </c>
    </row>
    <row r="316" ht="15" customHeight="1" spans="1:3">
      <c r="A316" s="102">
        <v>2139999</v>
      </c>
      <c r="B316" s="102" t="s">
        <v>489</v>
      </c>
      <c r="C316" s="101">
        <v>2206</v>
      </c>
    </row>
    <row r="317" ht="15" customHeight="1" spans="1:3">
      <c r="A317" s="102">
        <v>214</v>
      </c>
      <c r="B317" s="99" t="s">
        <v>490</v>
      </c>
      <c r="C317" s="101">
        <v>150</v>
      </c>
    </row>
    <row r="318" ht="15" customHeight="1" spans="1:3">
      <c r="A318" s="102">
        <v>21401</v>
      </c>
      <c r="B318" s="99" t="s">
        <v>491</v>
      </c>
      <c r="C318" s="101">
        <v>130</v>
      </c>
    </row>
    <row r="319" ht="15" customHeight="1" spans="1:3">
      <c r="A319" s="102">
        <v>2140101</v>
      </c>
      <c r="B319" s="102" t="s">
        <v>228</v>
      </c>
      <c r="C319" s="101">
        <v>58</v>
      </c>
    </row>
    <row r="320" ht="15" customHeight="1" spans="1:3">
      <c r="A320" s="102">
        <v>2140102</v>
      </c>
      <c r="B320" s="102" t="s">
        <v>229</v>
      </c>
      <c r="C320" s="101">
        <v>9</v>
      </c>
    </row>
    <row r="321" s="80" customFormat="1" ht="15" customHeight="1" spans="1:3">
      <c r="A321" s="102">
        <v>2140103</v>
      </c>
      <c r="B321" s="102" t="s">
        <v>237</v>
      </c>
      <c r="C321" s="101"/>
    </row>
    <row r="322" ht="15" customHeight="1" spans="1:3">
      <c r="A322" s="102">
        <v>2140104</v>
      </c>
      <c r="B322" s="102" t="s">
        <v>492</v>
      </c>
      <c r="C322" s="101">
        <v>45</v>
      </c>
    </row>
    <row r="323" ht="15" customHeight="1" spans="1:3">
      <c r="A323" s="102">
        <v>2140106</v>
      </c>
      <c r="B323" s="102" t="s">
        <v>493</v>
      </c>
      <c r="C323" s="101">
        <v>18</v>
      </c>
    </row>
    <row r="324" ht="15" customHeight="1" spans="1:3">
      <c r="A324" s="102">
        <v>21499</v>
      </c>
      <c r="B324" s="99" t="s">
        <v>494</v>
      </c>
      <c r="C324" s="101">
        <v>20</v>
      </c>
    </row>
    <row r="325" ht="15" customHeight="1" spans="1:3">
      <c r="A325" s="102">
        <v>2149999</v>
      </c>
      <c r="B325" s="102" t="s">
        <v>495</v>
      </c>
      <c r="C325" s="101">
        <v>20</v>
      </c>
    </row>
    <row r="326" ht="15" customHeight="1" spans="1:3">
      <c r="A326" s="102">
        <v>215</v>
      </c>
      <c r="B326" s="99" t="s">
        <v>496</v>
      </c>
      <c r="C326" s="101">
        <v>583</v>
      </c>
    </row>
    <row r="327" s="80" customFormat="1" ht="15" customHeight="1" spans="1:3">
      <c r="A327" s="102">
        <v>21502</v>
      </c>
      <c r="B327" s="99" t="s">
        <v>497</v>
      </c>
      <c r="C327" s="101"/>
    </row>
    <row r="328" s="80" customFormat="1" ht="15" customHeight="1" spans="1:3">
      <c r="A328" s="102">
        <v>2150299</v>
      </c>
      <c r="B328" s="102" t="s">
        <v>498</v>
      </c>
      <c r="C328" s="101"/>
    </row>
    <row r="329" ht="15" customHeight="1" spans="1:3">
      <c r="A329" s="102">
        <v>21505</v>
      </c>
      <c r="B329" s="99" t="s">
        <v>499</v>
      </c>
      <c r="C329" s="101">
        <v>199</v>
      </c>
    </row>
    <row r="330" ht="15" customHeight="1" spans="1:3">
      <c r="A330" s="102">
        <v>2150501</v>
      </c>
      <c r="B330" s="102" t="s">
        <v>228</v>
      </c>
      <c r="C330" s="101">
        <v>159</v>
      </c>
    </row>
    <row r="331" ht="15" customHeight="1" spans="1:3">
      <c r="A331" s="102">
        <v>2150502</v>
      </c>
      <c r="B331" s="102" t="s">
        <v>229</v>
      </c>
      <c r="C331" s="101">
        <v>11</v>
      </c>
    </row>
    <row r="332" ht="15" customHeight="1" spans="1:3">
      <c r="A332" s="102">
        <v>2150599</v>
      </c>
      <c r="B332" s="102" t="s">
        <v>500</v>
      </c>
      <c r="C332" s="101">
        <v>29</v>
      </c>
    </row>
    <row r="333" ht="15" customHeight="1" spans="1:3">
      <c r="A333" s="102">
        <v>21507</v>
      </c>
      <c r="B333" s="99" t="s">
        <v>501</v>
      </c>
      <c r="C333" s="101">
        <v>10</v>
      </c>
    </row>
    <row r="334" ht="15" customHeight="1" spans="1:3">
      <c r="A334" s="102">
        <v>2150703</v>
      </c>
      <c r="B334" s="102" t="s">
        <v>237</v>
      </c>
      <c r="C334" s="101">
        <v>10</v>
      </c>
    </row>
    <row r="335" ht="15" customHeight="1" spans="1:3">
      <c r="A335" s="102">
        <v>21508</v>
      </c>
      <c r="B335" s="99" t="s">
        <v>502</v>
      </c>
      <c r="C335" s="101">
        <v>374</v>
      </c>
    </row>
    <row r="336" ht="15" customHeight="1" spans="1:3">
      <c r="A336" s="102">
        <v>2150801</v>
      </c>
      <c r="B336" s="102" t="s">
        <v>228</v>
      </c>
      <c r="C336" s="101">
        <v>1</v>
      </c>
    </row>
    <row r="337" ht="15" customHeight="1" spans="1:3">
      <c r="A337" s="102">
        <v>2150803</v>
      </c>
      <c r="B337" s="102" t="s">
        <v>237</v>
      </c>
      <c r="C337" s="101">
        <v>373</v>
      </c>
    </row>
    <row r="338" s="80" customFormat="1" ht="15" customHeight="1" spans="1:3">
      <c r="A338" s="102">
        <v>2150899</v>
      </c>
      <c r="B338" s="102" t="s">
        <v>503</v>
      </c>
      <c r="C338" s="101"/>
    </row>
    <row r="339" ht="15" customHeight="1" spans="1:3">
      <c r="A339" s="102">
        <v>216</v>
      </c>
      <c r="B339" s="99" t="s">
        <v>504</v>
      </c>
      <c r="C339" s="101">
        <v>276</v>
      </c>
    </row>
    <row r="340" ht="15" customHeight="1" spans="1:3">
      <c r="A340" s="102">
        <v>21602</v>
      </c>
      <c r="B340" s="99" t="s">
        <v>505</v>
      </c>
      <c r="C340" s="101">
        <v>264</v>
      </c>
    </row>
    <row r="341" ht="15" customHeight="1" spans="1:3">
      <c r="A341" s="102">
        <v>2160201</v>
      </c>
      <c r="B341" s="102" t="s">
        <v>228</v>
      </c>
      <c r="C341" s="101">
        <v>243</v>
      </c>
    </row>
    <row r="342" s="80" customFormat="1" ht="15" customHeight="1" spans="1:3">
      <c r="A342" s="102">
        <v>2160202</v>
      </c>
      <c r="B342" s="102" t="s">
        <v>229</v>
      </c>
      <c r="C342" s="101"/>
    </row>
    <row r="343" ht="15" customHeight="1" spans="1:3">
      <c r="A343" s="102">
        <v>2160299</v>
      </c>
      <c r="B343" s="102" t="s">
        <v>506</v>
      </c>
      <c r="C343" s="101">
        <v>21</v>
      </c>
    </row>
    <row r="344" ht="15" customHeight="1" spans="1:3">
      <c r="A344" s="102">
        <v>21699</v>
      </c>
      <c r="B344" s="99" t="s">
        <v>507</v>
      </c>
      <c r="C344" s="101">
        <v>12</v>
      </c>
    </row>
    <row r="345" ht="15" customHeight="1" spans="1:3">
      <c r="A345" s="102">
        <v>2169999</v>
      </c>
      <c r="B345" s="102" t="s">
        <v>508</v>
      </c>
      <c r="C345" s="101">
        <v>12</v>
      </c>
    </row>
    <row r="346" s="80" customFormat="1" ht="15" customHeight="1" spans="1:3">
      <c r="A346" s="102">
        <v>21606</v>
      </c>
      <c r="B346" s="99" t="s">
        <v>509</v>
      </c>
      <c r="C346" s="101"/>
    </row>
    <row r="347" s="80" customFormat="1" ht="15" customHeight="1" spans="1:3">
      <c r="A347" s="102">
        <v>2160699</v>
      </c>
      <c r="B347" s="102" t="s">
        <v>510</v>
      </c>
      <c r="C347" s="101"/>
    </row>
    <row r="348" ht="15" customHeight="1" spans="1:3">
      <c r="A348" s="102">
        <v>217</v>
      </c>
      <c r="B348" s="99" t="s">
        <v>511</v>
      </c>
      <c r="C348" s="101">
        <v>1535</v>
      </c>
    </row>
    <row r="349" ht="15" customHeight="1" spans="1:3">
      <c r="A349" s="102">
        <v>21703</v>
      </c>
      <c r="B349" s="99" t="s">
        <v>512</v>
      </c>
      <c r="C349" s="101">
        <v>1535</v>
      </c>
    </row>
    <row r="350" ht="15" customHeight="1" spans="1:3">
      <c r="A350" s="102">
        <v>2170302</v>
      </c>
      <c r="B350" s="102" t="s">
        <v>513</v>
      </c>
      <c r="C350" s="101">
        <v>1535</v>
      </c>
    </row>
    <row r="351" ht="15" customHeight="1" spans="1:3">
      <c r="A351" s="102">
        <v>220</v>
      </c>
      <c r="B351" s="99" t="s">
        <v>514</v>
      </c>
      <c r="C351" s="101">
        <v>716</v>
      </c>
    </row>
    <row r="352" ht="15" customHeight="1" spans="1:3">
      <c r="A352" s="102">
        <v>22001</v>
      </c>
      <c r="B352" s="99" t="s">
        <v>515</v>
      </c>
      <c r="C352" s="101">
        <v>716</v>
      </c>
    </row>
    <row r="353" ht="15" customHeight="1" spans="1:3">
      <c r="A353" s="102">
        <v>2200101</v>
      </c>
      <c r="B353" s="102" t="s">
        <v>228</v>
      </c>
      <c r="C353" s="101">
        <v>172</v>
      </c>
    </row>
    <row r="354" ht="15" customHeight="1" spans="1:3">
      <c r="A354" s="102">
        <v>2200102</v>
      </c>
      <c r="B354" s="102" t="s">
        <v>229</v>
      </c>
      <c r="C354" s="101">
        <v>37</v>
      </c>
    </row>
    <row r="355" ht="15" customHeight="1" spans="1:3">
      <c r="A355" s="102">
        <v>2200106</v>
      </c>
      <c r="B355" s="102" t="s">
        <v>516</v>
      </c>
      <c r="C355" s="101">
        <v>7</v>
      </c>
    </row>
    <row r="356" ht="15" customHeight="1" spans="1:3">
      <c r="A356" s="102">
        <v>2200199</v>
      </c>
      <c r="B356" s="102" t="s">
        <v>517</v>
      </c>
      <c r="C356" s="101">
        <v>500</v>
      </c>
    </row>
    <row r="357" ht="15" customHeight="1" spans="1:3">
      <c r="A357" s="102">
        <v>221</v>
      </c>
      <c r="B357" s="99" t="s">
        <v>518</v>
      </c>
      <c r="C357" s="101">
        <v>9127</v>
      </c>
    </row>
    <row r="358" ht="15" customHeight="1" spans="1:3">
      <c r="A358" s="102">
        <v>22101</v>
      </c>
      <c r="B358" s="99" t="s">
        <v>519</v>
      </c>
      <c r="C358" s="101">
        <v>3740</v>
      </c>
    </row>
    <row r="359" ht="15" customHeight="1" spans="1:3">
      <c r="A359" s="102">
        <v>2210103</v>
      </c>
      <c r="B359" s="102" t="s">
        <v>520</v>
      </c>
      <c r="C359" s="101">
        <v>879</v>
      </c>
    </row>
    <row r="360" ht="15" customHeight="1" spans="1:3">
      <c r="A360" s="102">
        <v>2210105</v>
      </c>
      <c r="B360" s="102" t="s">
        <v>521</v>
      </c>
      <c r="C360" s="101">
        <v>23</v>
      </c>
    </row>
    <row r="361" s="80" customFormat="1" ht="15" customHeight="1" spans="1:3">
      <c r="A361" s="102">
        <v>2210106</v>
      </c>
      <c r="B361" s="102" t="s">
        <v>522</v>
      </c>
      <c r="C361" s="101"/>
    </row>
    <row r="362" s="141" customFormat="1" ht="15" customHeight="1" spans="1:3">
      <c r="A362" s="102">
        <v>2210107</v>
      </c>
      <c r="B362" s="102" t="s">
        <v>523</v>
      </c>
      <c r="C362" s="101"/>
    </row>
    <row r="363" ht="15" customHeight="1" spans="1:3">
      <c r="A363" s="102">
        <v>2210108</v>
      </c>
      <c r="B363" s="102" t="s">
        <v>524</v>
      </c>
      <c r="C363" s="101">
        <v>2317</v>
      </c>
    </row>
    <row r="364" ht="15" customHeight="1" spans="1:3">
      <c r="A364" s="102">
        <v>2210111</v>
      </c>
      <c r="B364" s="102" t="s">
        <v>525</v>
      </c>
      <c r="C364" s="101">
        <v>521</v>
      </c>
    </row>
    <row r="365" s="80" customFormat="1" ht="15" customHeight="1" spans="1:3">
      <c r="A365" s="102">
        <v>2210199</v>
      </c>
      <c r="B365" s="102" t="s">
        <v>526</v>
      </c>
      <c r="C365" s="101"/>
    </row>
    <row r="366" ht="15" customHeight="1" spans="1:3">
      <c r="A366" s="102">
        <v>22102</v>
      </c>
      <c r="B366" s="99" t="s">
        <v>527</v>
      </c>
      <c r="C366" s="101">
        <v>5387</v>
      </c>
    </row>
    <row r="367" ht="15" customHeight="1" spans="1:3">
      <c r="A367" s="102">
        <v>2210201</v>
      </c>
      <c r="B367" s="102" t="s">
        <v>528</v>
      </c>
      <c r="C367" s="101">
        <v>5387</v>
      </c>
    </row>
    <row r="368" ht="15" customHeight="1" spans="1:3">
      <c r="A368" s="102">
        <v>224</v>
      </c>
      <c r="B368" s="99" t="s">
        <v>529</v>
      </c>
      <c r="C368" s="101">
        <v>1922</v>
      </c>
    </row>
    <row r="369" ht="15" customHeight="1" spans="1:3">
      <c r="A369" s="102">
        <v>22401</v>
      </c>
      <c r="B369" s="99" t="s">
        <v>530</v>
      </c>
      <c r="C369" s="101">
        <v>370</v>
      </c>
    </row>
    <row r="370" ht="15" customHeight="1" spans="1:3">
      <c r="A370" s="102">
        <v>2240101</v>
      </c>
      <c r="B370" s="102" t="s">
        <v>228</v>
      </c>
      <c r="C370" s="101">
        <v>211</v>
      </c>
    </row>
    <row r="371" ht="15" customHeight="1" spans="1:3">
      <c r="A371" s="102">
        <v>2240106</v>
      </c>
      <c r="B371" s="102" t="s">
        <v>531</v>
      </c>
      <c r="C371" s="101">
        <v>6</v>
      </c>
    </row>
    <row r="372" ht="15" customHeight="1" spans="1:3">
      <c r="A372" s="102">
        <v>2240199</v>
      </c>
      <c r="B372" s="102" t="s">
        <v>532</v>
      </c>
      <c r="C372" s="101">
        <v>153</v>
      </c>
    </row>
    <row r="373" ht="15" customHeight="1" spans="1:3">
      <c r="A373" s="102">
        <v>22402</v>
      </c>
      <c r="B373" s="99" t="s">
        <v>533</v>
      </c>
      <c r="C373" s="101">
        <v>928</v>
      </c>
    </row>
    <row r="374" ht="15" customHeight="1" spans="1:3">
      <c r="A374" s="102">
        <v>2240201</v>
      </c>
      <c r="B374" s="102" t="s">
        <v>228</v>
      </c>
      <c r="C374" s="101">
        <v>853</v>
      </c>
    </row>
    <row r="375" ht="15" customHeight="1" spans="1:3">
      <c r="A375" s="102">
        <v>2240204</v>
      </c>
      <c r="B375" s="102" t="s">
        <v>534</v>
      </c>
      <c r="C375" s="101">
        <v>75</v>
      </c>
    </row>
    <row r="376" ht="15" customHeight="1" spans="1:3">
      <c r="A376" s="102">
        <v>22406</v>
      </c>
      <c r="B376" s="99" t="s">
        <v>535</v>
      </c>
      <c r="C376" s="101">
        <v>544</v>
      </c>
    </row>
    <row r="377" ht="15" customHeight="1" spans="1:3">
      <c r="A377" s="102">
        <v>2240601</v>
      </c>
      <c r="B377" s="102" t="s">
        <v>536</v>
      </c>
      <c r="C377" s="101">
        <v>544</v>
      </c>
    </row>
    <row r="378" ht="15" customHeight="1" spans="1:3">
      <c r="A378" s="102">
        <v>22407</v>
      </c>
      <c r="B378" s="99" t="s">
        <v>537</v>
      </c>
      <c r="C378" s="101">
        <v>21</v>
      </c>
    </row>
    <row r="379" ht="15" customHeight="1" spans="1:3">
      <c r="A379" s="102">
        <v>2240703</v>
      </c>
      <c r="B379" s="102" t="s">
        <v>538</v>
      </c>
      <c r="C379" s="101">
        <v>21</v>
      </c>
    </row>
    <row r="380" ht="15" customHeight="1" spans="1:3">
      <c r="A380" s="102">
        <v>22499</v>
      </c>
      <c r="B380" s="99" t="s">
        <v>539</v>
      </c>
      <c r="C380" s="101">
        <v>59</v>
      </c>
    </row>
    <row r="381" ht="15" customHeight="1" spans="1:3">
      <c r="A381" s="102">
        <v>2249999</v>
      </c>
      <c r="B381" s="102" t="s">
        <v>540</v>
      </c>
      <c r="C381" s="101">
        <v>59</v>
      </c>
    </row>
    <row r="382" ht="15" customHeight="1" spans="1:3">
      <c r="A382" s="102">
        <v>232</v>
      </c>
      <c r="B382" s="99" t="s">
        <v>541</v>
      </c>
      <c r="C382" s="101">
        <v>1031</v>
      </c>
    </row>
    <row r="383" ht="15" customHeight="1" spans="1:3">
      <c r="A383" s="102">
        <v>23203</v>
      </c>
      <c r="B383" s="99" t="s">
        <v>542</v>
      </c>
      <c r="C383" s="101">
        <v>1031</v>
      </c>
    </row>
    <row r="384" ht="15" customHeight="1" spans="1:3">
      <c r="A384" s="102">
        <v>2320301</v>
      </c>
      <c r="B384" s="102" t="s">
        <v>543</v>
      </c>
      <c r="C384" s="101">
        <v>1031</v>
      </c>
    </row>
    <row r="385" ht="15" customHeight="1" spans="1:3">
      <c r="A385" s="102">
        <v>233</v>
      </c>
      <c r="B385" s="99" t="s">
        <v>544</v>
      </c>
      <c r="C385" s="101">
        <v>3</v>
      </c>
    </row>
    <row r="386" ht="15" customHeight="1" spans="1:3">
      <c r="A386" s="102">
        <v>23303</v>
      </c>
      <c r="B386" s="99" t="s">
        <v>545</v>
      </c>
      <c r="C386" s="101">
        <v>3</v>
      </c>
    </row>
    <row r="387" ht="15" customHeight="1" spans="1:3">
      <c r="A387" s="102">
        <v>2330301</v>
      </c>
      <c r="B387" s="102" t="s">
        <v>546</v>
      </c>
      <c r="C387" s="101">
        <v>3</v>
      </c>
    </row>
  </sheetData>
  <dataValidations count="1">
    <dataValidation type="decimal" operator="between" allowBlank="1" showInputMessage="1" showErrorMessage="1" sqref="C48 C123 C157 C164 C170 C179 C195 C285 C303 C321 C338 C342 C365 C4:C27 C29:C30 C116:C119 C152:C153 C209:C210 C327:C328 C346:C347 C361:C362">
      <formula1>-99999999999999</formula1>
      <formula2>99999999999999</formula2>
    </dataValidation>
  </dataValidation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tabColor rgb="FF7030A0"/>
  </sheetPr>
  <dimension ref="A1:C33"/>
  <sheetViews>
    <sheetView zoomScaleSheetLayoutView="60" workbookViewId="0">
      <selection activeCell="F8" sqref="F8"/>
    </sheetView>
  </sheetViews>
  <sheetFormatPr defaultColWidth="9" defaultRowHeight="14.25" outlineLevelCol="2"/>
  <cols>
    <col min="1" max="1" width="13.25" style="130" customWidth="1"/>
    <col min="2" max="2" width="53.125" style="130" customWidth="1"/>
    <col min="3" max="3" width="17.75" style="131" customWidth="1"/>
    <col min="4" max="4" width="13.25" style="132" customWidth="1"/>
    <col min="5" max="16384" width="9" style="132"/>
  </cols>
  <sheetData>
    <row r="1" ht="26.1" customHeight="1" spans="1:3">
      <c r="A1" s="58" t="s">
        <v>547</v>
      </c>
      <c r="B1" s="133"/>
      <c r="C1" s="133"/>
    </row>
    <row r="2" ht="20.1" customHeight="1" spans="1:3">
      <c r="A2" s="134"/>
      <c r="B2" s="134"/>
      <c r="C2" s="135" t="s">
        <v>73</v>
      </c>
    </row>
    <row r="3" ht="30" customHeight="1" spans="1:3">
      <c r="A3" s="98" t="s">
        <v>74</v>
      </c>
      <c r="B3" s="136" t="s">
        <v>225</v>
      </c>
      <c r="C3" s="137" t="s">
        <v>198</v>
      </c>
    </row>
    <row r="4" ht="15.75" customHeight="1" spans="1:3">
      <c r="A4" s="138"/>
      <c r="B4" s="136" t="s">
        <v>79</v>
      </c>
      <c r="C4" s="85">
        <v>139742</v>
      </c>
    </row>
    <row r="5" ht="15.75" customHeight="1" spans="1:3">
      <c r="A5" s="138">
        <v>501</v>
      </c>
      <c r="B5" s="139" t="s">
        <v>80</v>
      </c>
      <c r="C5" s="85">
        <v>48301</v>
      </c>
    </row>
    <row r="6" ht="15.75" customHeight="1" spans="1:3">
      <c r="A6" s="138">
        <v>50101</v>
      </c>
      <c r="B6" s="140" t="s">
        <v>81</v>
      </c>
      <c r="C6" s="85">
        <v>18129</v>
      </c>
    </row>
    <row r="7" ht="15.75" customHeight="1" spans="1:3">
      <c r="A7" s="138">
        <v>50102</v>
      </c>
      <c r="B7" s="140" t="s">
        <v>82</v>
      </c>
      <c r="C7" s="85">
        <v>5223</v>
      </c>
    </row>
    <row r="8" ht="15.75" customHeight="1" spans="1:3">
      <c r="A8" s="138">
        <v>50103</v>
      </c>
      <c r="B8" s="140" t="s">
        <v>83</v>
      </c>
      <c r="C8" s="85">
        <v>1959</v>
      </c>
    </row>
    <row r="9" ht="15.75" customHeight="1" spans="1:3">
      <c r="A9" s="138">
        <v>50199</v>
      </c>
      <c r="B9" s="140" t="s">
        <v>84</v>
      </c>
      <c r="C9" s="85">
        <v>22990</v>
      </c>
    </row>
    <row r="10" ht="15.75" customHeight="1" spans="1:3">
      <c r="A10" s="138">
        <v>502</v>
      </c>
      <c r="B10" s="139" t="s">
        <v>85</v>
      </c>
      <c r="C10" s="85">
        <v>2206</v>
      </c>
    </row>
    <row r="11" ht="15.75" customHeight="1" spans="1:3">
      <c r="A11" s="138">
        <v>50201</v>
      </c>
      <c r="B11" s="140" t="s">
        <v>86</v>
      </c>
      <c r="C11" s="85">
        <v>1760</v>
      </c>
    </row>
    <row r="12" ht="15.75" customHeight="1" spans="1:3">
      <c r="A12" s="138">
        <v>50202</v>
      </c>
      <c r="B12" s="140" t="s">
        <v>87</v>
      </c>
      <c r="C12" s="85">
        <v>12</v>
      </c>
    </row>
    <row r="13" ht="15.75" customHeight="1" spans="1:3">
      <c r="A13" s="138">
        <v>50203</v>
      </c>
      <c r="B13" s="140" t="s">
        <v>88</v>
      </c>
      <c r="C13" s="85">
        <v>6</v>
      </c>
    </row>
    <row r="14" ht="15.75" customHeight="1" spans="1:3">
      <c r="A14" s="138">
        <v>50205</v>
      </c>
      <c r="B14" s="140" t="s">
        <v>90</v>
      </c>
      <c r="C14" s="85">
        <v>42</v>
      </c>
    </row>
    <row r="15" ht="15.75" customHeight="1" spans="1:3">
      <c r="A15" s="138">
        <v>50206</v>
      </c>
      <c r="B15" s="140" t="s">
        <v>91</v>
      </c>
      <c r="C15" s="85">
        <v>17</v>
      </c>
    </row>
    <row r="16" ht="15.75" customHeight="1" spans="1:3">
      <c r="A16" s="138">
        <v>50208</v>
      </c>
      <c r="B16" s="140" t="s">
        <v>93</v>
      </c>
      <c r="C16" s="85">
        <v>44</v>
      </c>
    </row>
    <row r="17" ht="15.75" customHeight="1" spans="1:3">
      <c r="A17" s="138">
        <v>50209</v>
      </c>
      <c r="B17" s="140" t="s">
        <v>94</v>
      </c>
      <c r="C17" s="85">
        <v>37</v>
      </c>
    </row>
    <row r="18" ht="15.75" customHeight="1" spans="1:3">
      <c r="A18" s="138">
        <v>50299</v>
      </c>
      <c r="B18" s="140" t="s">
        <v>95</v>
      </c>
      <c r="C18" s="85">
        <v>288</v>
      </c>
    </row>
    <row r="19" ht="15.75" customHeight="1" spans="1:3">
      <c r="A19" s="138">
        <v>503</v>
      </c>
      <c r="B19" s="139" t="s">
        <v>548</v>
      </c>
      <c r="C19" s="85">
        <v>4</v>
      </c>
    </row>
    <row r="20" ht="15.75" customHeight="1" spans="1:3">
      <c r="A20" s="138">
        <v>50306</v>
      </c>
      <c r="B20" s="140" t="s">
        <v>101</v>
      </c>
      <c r="C20" s="85">
        <v>4</v>
      </c>
    </row>
    <row r="21" ht="15.75" customHeight="1" spans="1:3">
      <c r="A21" s="138">
        <v>505</v>
      </c>
      <c r="B21" s="139" t="s">
        <v>105</v>
      </c>
      <c r="C21" s="85">
        <v>82889</v>
      </c>
    </row>
    <row r="22" ht="15.75" customHeight="1" spans="1:3">
      <c r="A22" s="138">
        <v>50501</v>
      </c>
      <c r="B22" s="140" t="s">
        <v>106</v>
      </c>
      <c r="C22" s="85">
        <v>81599</v>
      </c>
    </row>
    <row r="23" ht="15.75" customHeight="1" spans="1:3">
      <c r="A23" s="138">
        <v>50502</v>
      </c>
      <c r="B23" s="140" t="s">
        <v>107</v>
      </c>
      <c r="C23" s="85">
        <v>1196</v>
      </c>
    </row>
    <row r="24" ht="15.75" customHeight="1" spans="1:3">
      <c r="A24" s="138">
        <v>50599</v>
      </c>
      <c r="B24" s="140" t="s">
        <v>108</v>
      </c>
      <c r="C24" s="85">
        <v>94</v>
      </c>
    </row>
    <row r="25" ht="15.75" customHeight="1" spans="1:3">
      <c r="A25" s="138">
        <v>506</v>
      </c>
      <c r="B25" s="139" t="s">
        <v>109</v>
      </c>
      <c r="C25" s="85"/>
    </row>
    <row r="26" ht="15.75" customHeight="1" spans="1:3">
      <c r="A26" s="138">
        <v>50601</v>
      </c>
      <c r="B26" s="140" t="s">
        <v>549</v>
      </c>
      <c r="C26" s="85"/>
    </row>
    <row r="27" ht="15.75" customHeight="1" spans="1:3">
      <c r="A27" s="138">
        <v>509</v>
      </c>
      <c r="B27" s="139" t="s">
        <v>119</v>
      </c>
      <c r="C27" s="85">
        <v>6275</v>
      </c>
    </row>
    <row r="28" ht="15.75" customHeight="1" spans="1:3">
      <c r="A28" s="138">
        <v>50901</v>
      </c>
      <c r="B28" s="140" t="s">
        <v>120</v>
      </c>
      <c r="C28" s="85">
        <v>731</v>
      </c>
    </row>
    <row r="29" ht="15.75" customHeight="1" spans="1:3">
      <c r="A29" s="138">
        <v>50902</v>
      </c>
      <c r="B29" s="140" t="s">
        <v>121</v>
      </c>
      <c r="C29" s="85"/>
    </row>
    <row r="30" ht="15.75" customHeight="1" spans="1:3">
      <c r="A30" s="138">
        <v>50905</v>
      </c>
      <c r="B30" s="140" t="s">
        <v>123</v>
      </c>
      <c r="C30" s="85">
        <v>5544</v>
      </c>
    </row>
    <row r="31" ht="15.75" customHeight="1" spans="1:3">
      <c r="A31" s="138">
        <v>50999</v>
      </c>
      <c r="B31" s="140" t="s">
        <v>550</v>
      </c>
      <c r="C31" s="85"/>
    </row>
    <row r="32" ht="15.75" customHeight="1" spans="1:3">
      <c r="A32" s="138">
        <v>599</v>
      </c>
      <c r="B32" s="139" t="s">
        <v>133</v>
      </c>
      <c r="C32" s="85">
        <v>67</v>
      </c>
    </row>
    <row r="33" ht="15.75" customHeight="1" spans="1:3">
      <c r="A33" s="138">
        <v>59908</v>
      </c>
      <c r="B33" s="140" t="s">
        <v>136</v>
      </c>
      <c r="C33" s="85">
        <v>67</v>
      </c>
    </row>
  </sheetData>
  <printOptions horizontalCentered="1"/>
  <pageMargins left="0.865972222222222" right="0.786805555555556" top="0.590277777777778" bottom="0.590277777777778" header="0.314583333333333" footer="0.314583333333333"/>
  <pageSetup paperSize="9" scale="90" fitToWidth="0" orientation="landscape" useFirstPageNumber="1" horizontalDpi="600" verticalDpi="600"/>
  <headerFooter alignWithMargins="0">
    <evenFooter>&amp;L&amp;14—&amp;P—</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rgb="FF7030A0"/>
  </sheetPr>
  <dimension ref="A1:D55"/>
  <sheetViews>
    <sheetView zoomScaleSheetLayoutView="60" workbookViewId="0">
      <selection activeCell="I23" sqref="I23"/>
    </sheetView>
  </sheetViews>
  <sheetFormatPr defaultColWidth="9" defaultRowHeight="14.25" outlineLevelCol="3"/>
  <cols>
    <col min="1" max="1" width="37.75" style="29" customWidth="1"/>
    <col min="2" max="2" width="12.375" style="114" customWidth="1"/>
    <col min="3" max="3" width="27.5" style="29" customWidth="1"/>
    <col min="4" max="4" width="11" style="29" customWidth="1"/>
    <col min="5" max="16384" width="9" style="25"/>
  </cols>
  <sheetData>
    <row r="1" s="80" customFormat="1" ht="22.5" spans="1:4">
      <c r="A1" s="58" t="s">
        <v>551</v>
      </c>
      <c r="B1" s="115"/>
      <c r="C1" s="115"/>
      <c r="D1" s="115"/>
    </row>
    <row r="2" spans="1:4">
      <c r="A2" s="116"/>
      <c r="B2" s="117"/>
      <c r="C2" s="118" t="s">
        <v>73</v>
      </c>
      <c r="D2" s="118"/>
    </row>
    <row r="3" ht="30.95" customHeight="1" spans="1:4">
      <c r="A3" s="32" t="s">
        <v>552</v>
      </c>
      <c r="B3" s="60" t="s">
        <v>198</v>
      </c>
      <c r="C3" s="32" t="s">
        <v>553</v>
      </c>
      <c r="D3" s="60" t="s">
        <v>198</v>
      </c>
    </row>
    <row r="4" ht="15" customHeight="1" spans="1:4">
      <c r="A4" s="119" t="s">
        <v>554</v>
      </c>
      <c r="B4" s="120">
        <v>279282</v>
      </c>
      <c r="C4" s="119" t="s">
        <v>555</v>
      </c>
      <c r="D4" s="120">
        <v>87501</v>
      </c>
    </row>
    <row r="5" ht="15" customHeight="1" spans="1:4">
      <c r="A5" s="121" t="s">
        <v>184</v>
      </c>
      <c r="B5" s="120">
        <v>197819</v>
      </c>
      <c r="C5" s="39" t="s">
        <v>556</v>
      </c>
      <c r="D5" s="120">
        <v>10082</v>
      </c>
    </row>
    <row r="6" ht="15" customHeight="1" spans="1:4">
      <c r="A6" s="122" t="s">
        <v>557</v>
      </c>
      <c r="B6" s="120">
        <v>7721</v>
      </c>
      <c r="C6" s="40" t="s">
        <v>558</v>
      </c>
      <c r="D6" s="120">
        <v>97</v>
      </c>
    </row>
    <row r="7" ht="15" customHeight="1" spans="1:4">
      <c r="A7" s="122" t="s">
        <v>559</v>
      </c>
      <c r="B7" s="120">
        <v>123</v>
      </c>
      <c r="C7" s="40" t="s">
        <v>560</v>
      </c>
      <c r="D7" s="120">
        <v>9985</v>
      </c>
    </row>
    <row r="8" ht="15" customHeight="1" spans="1:4">
      <c r="A8" s="121" t="s">
        <v>561</v>
      </c>
      <c r="B8" s="120">
        <v>5178</v>
      </c>
      <c r="C8" s="39" t="s">
        <v>562</v>
      </c>
      <c r="D8" s="120"/>
    </row>
    <row r="9" ht="15" customHeight="1" spans="1:4">
      <c r="A9" s="121" t="s">
        <v>563</v>
      </c>
      <c r="B9" s="120">
        <v>2420</v>
      </c>
      <c r="C9" s="39" t="s">
        <v>564</v>
      </c>
      <c r="D9" s="120"/>
    </row>
    <row r="10" ht="15" customHeight="1" spans="1:4">
      <c r="A10" s="121" t="s">
        <v>565</v>
      </c>
      <c r="B10" s="120">
        <v>180257</v>
      </c>
      <c r="C10" s="39" t="s">
        <v>566</v>
      </c>
      <c r="D10" s="120">
        <v>48793</v>
      </c>
    </row>
    <row r="11" ht="15" customHeight="1" spans="1:4">
      <c r="A11" s="121" t="s">
        <v>567</v>
      </c>
      <c r="B11" s="120">
        <v>14286</v>
      </c>
      <c r="C11" s="39" t="s">
        <v>568</v>
      </c>
      <c r="D11" s="120">
        <v>28626</v>
      </c>
    </row>
    <row r="12" ht="15" customHeight="1" spans="1:4">
      <c r="A12" s="121" t="s">
        <v>569</v>
      </c>
      <c r="B12" s="120">
        <v>23577</v>
      </c>
      <c r="C12" s="39" t="s">
        <v>570</v>
      </c>
      <c r="D12" s="120">
        <v>28626</v>
      </c>
    </row>
    <row r="13" ht="15" customHeight="1" spans="1:4">
      <c r="A13" s="121" t="s">
        <v>571</v>
      </c>
      <c r="B13" s="120">
        <v>6653</v>
      </c>
      <c r="C13" s="39" t="s">
        <v>572</v>
      </c>
      <c r="D13" s="120"/>
    </row>
    <row r="14" ht="15" customHeight="1" spans="1:4">
      <c r="A14" s="121" t="s">
        <v>573</v>
      </c>
      <c r="B14" s="120">
        <v>18924</v>
      </c>
      <c r="C14" s="123" t="s">
        <v>574</v>
      </c>
      <c r="D14" s="124"/>
    </row>
    <row r="15" ht="15" customHeight="1" spans="1:4">
      <c r="A15" s="121" t="s">
        <v>575</v>
      </c>
      <c r="B15" s="120">
        <v>46</v>
      </c>
      <c r="C15" s="39"/>
      <c r="D15" s="124"/>
    </row>
    <row r="16" ht="15" customHeight="1" spans="1:4">
      <c r="A16" s="121" t="s">
        <v>576</v>
      </c>
      <c r="B16" s="120">
        <v>5073</v>
      </c>
      <c r="C16" s="39"/>
      <c r="D16" s="124"/>
    </row>
    <row r="17" ht="15" customHeight="1" spans="1:4">
      <c r="A17" s="121" t="s">
        <v>577</v>
      </c>
      <c r="B17" s="120">
        <v>5675</v>
      </c>
      <c r="C17" s="39"/>
      <c r="D17" s="124"/>
    </row>
    <row r="18" ht="15" customHeight="1" spans="1:4">
      <c r="A18" s="121" t="s">
        <v>578</v>
      </c>
      <c r="B18" s="120"/>
      <c r="C18" s="39"/>
      <c r="D18" s="124"/>
    </row>
    <row r="19" ht="15" customHeight="1" spans="1:4">
      <c r="A19" s="121" t="s">
        <v>579</v>
      </c>
      <c r="B19" s="120">
        <v>159</v>
      </c>
      <c r="C19" s="39"/>
      <c r="D19" s="124"/>
    </row>
    <row r="20" ht="15" customHeight="1" spans="1:4">
      <c r="A20" s="121" t="s">
        <v>580</v>
      </c>
      <c r="B20" s="120">
        <v>12102</v>
      </c>
      <c r="C20" s="39"/>
      <c r="D20" s="124"/>
    </row>
    <row r="21" ht="15" customHeight="1" spans="1:4">
      <c r="A21" s="121" t="s">
        <v>581</v>
      </c>
      <c r="B21" s="120">
        <v>320</v>
      </c>
      <c r="C21" s="39"/>
      <c r="D21" s="124"/>
    </row>
    <row r="22" ht="15" customHeight="1" spans="1:4">
      <c r="A22" s="121" t="s">
        <v>582</v>
      </c>
      <c r="B22" s="120">
        <v>19755</v>
      </c>
      <c r="C22" s="39"/>
      <c r="D22" s="124"/>
    </row>
    <row r="23" ht="15" customHeight="1" spans="1:4">
      <c r="A23" s="121" t="s">
        <v>583</v>
      </c>
      <c r="B23" s="120">
        <v>16028</v>
      </c>
      <c r="C23" s="39"/>
      <c r="D23" s="124"/>
    </row>
    <row r="24" ht="15" customHeight="1" spans="1:4">
      <c r="A24" s="121" t="s">
        <v>584</v>
      </c>
      <c r="B24" s="120">
        <v>24</v>
      </c>
      <c r="C24" s="39"/>
      <c r="D24" s="124"/>
    </row>
    <row r="25" ht="15" customHeight="1" spans="1:4">
      <c r="A25" s="121" t="s">
        <v>585</v>
      </c>
      <c r="B25" s="120"/>
      <c r="C25" s="39"/>
      <c r="D25" s="124"/>
    </row>
    <row r="26" ht="15" customHeight="1" spans="1:4">
      <c r="A26" s="121" t="s">
        <v>586</v>
      </c>
      <c r="B26" s="120">
        <v>5133</v>
      </c>
      <c r="C26" s="39"/>
      <c r="D26" s="124"/>
    </row>
    <row r="27" ht="15" customHeight="1" spans="1:4">
      <c r="A27" s="121" t="s">
        <v>587</v>
      </c>
      <c r="B27" s="120">
        <v>202</v>
      </c>
      <c r="C27" s="39"/>
      <c r="D27" s="124"/>
    </row>
    <row r="28" ht="15" customHeight="1" spans="1:4">
      <c r="A28" s="121" t="s">
        <v>588</v>
      </c>
      <c r="B28" s="120">
        <v>4924</v>
      </c>
      <c r="C28" s="39"/>
      <c r="D28" s="124"/>
    </row>
    <row r="29" ht="15" customHeight="1" spans="1:4">
      <c r="A29" s="121" t="s">
        <v>589</v>
      </c>
      <c r="B29" s="120">
        <v>98</v>
      </c>
      <c r="C29" s="39"/>
      <c r="D29" s="124"/>
    </row>
    <row r="30" ht="15" customHeight="1" spans="1:4">
      <c r="A30" s="121" t="s">
        <v>590</v>
      </c>
      <c r="B30" s="120"/>
      <c r="C30" s="39"/>
      <c r="D30" s="124"/>
    </row>
    <row r="31" ht="15" customHeight="1" spans="1:4">
      <c r="A31" s="121" t="s">
        <v>591</v>
      </c>
      <c r="B31" s="120"/>
      <c r="C31" s="39"/>
      <c r="D31" s="125"/>
    </row>
    <row r="32" ht="15" customHeight="1" spans="1:4">
      <c r="A32" s="121" t="s">
        <v>592</v>
      </c>
      <c r="B32" s="120"/>
      <c r="C32" s="39"/>
      <c r="D32" s="125"/>
    </row>
    <row r="33" ht="15" customHeight="1" spans="1:4">
      <c r="A33" s="121" t="s">
        <v>593</v>
      </c>
      <c r="B33" s="120">
        <v>47278</v>
      </c>
      <c r="C33" s="39"/>
      <c r="D33" s="125"/>
    </row>
    <row r="34" ht="15" customHeight="1" spans="1:4">
      <c r="A34" s="121" t="s">
        <v>594</v>
      </c>
      <c r="B34" s="120">
        <v>9841</v>
      </c>
      <c r="C34" s="39"/>
      <c r="D34" s="124"/>
    </row>
    <row r="35" ht="15" customHeight="1" spans="1:4">
      <c r="A35" s="121" t="s">
        <v>595</v>
      </c>
      <c r="B35" s="120">
        <v>3012</v>
      </c>
      <c r="C35" s="39"/>
      <c r="D35" s="124"/>
    </row>
    <row r="36" ht="15" customHeight="1" spans="1:4">
      <c r="A36" s="121" t="s">
        <v>596</v>
      </c>
      <c r="B36" s="120"/>
      <c r="C36" s="39"/>
      <c r="D36" s="124"/>
    </row>
    <row r="37" ht="15" customHeight="1" spans="1:4">
      <c r="A37" s="121" t="s">
        <v>597</v>
      </c>
      <c r="B37" s="120">
        <v>63</v>
      </c>
      <c r="C37" s="39"/>
      <c r="D37" s="124"/>
    </row>
    <row r="38" ht="15" customHeight="1" spans="1:4">
      <c r="A38" s="121" t="s">
        <v>598</v>
      </c>
      <c r="B38" s="120">
        <v>188</v>
      </c>
      <c r="C38" s="39"/>
      <c r="D38" s="124"/>
    </row>
    <row r="39" ht="15" customHeight="1" spans="1:4">
      <c r="A39" s="121" t="s">
        <v>599</v>
      </c>
      <c r="B39" s="120">
        <v>369</v>
      </c>
      <c r="C39" s="39"/>
      <c r="D39" s="124"/>
    </row>
    <row r="40" ht="15" customHeight="1" spans="1:4">
      <c r="A40" s="121" t="s">
        <v>600</v>
      </c>
      <c r="B40" s="120">
        <v>363</v>
      </c>
      <c r="C40" s="39"/>
      <c r="D40" s="124"/>
    </row>
    <row r="41" ht="15" customHeight="1" spans="1:4">
      <c r="A41" s="121" t="s">
        <v>601</v>
      </c>
      <c r="B41" s="120">
        <v>3933</v>
      </c>
      <c r="C41" s="39"/>
      <c r="D41" s="124"/>
    </row>
    <row r="42" ht="15" customHeight="1" spans="1:4">
      <c r="A42" s="121" t="s">
        <v>602</v>
      </c>
      <c r="B42" s="120">
        <v>102</v>
      </c>
      <c r="C42" s="39"/>
      <c r="D42" s="124"/>
    </row>
    <row r="43" ht="15" customHeight="1" spans="1:4">
      <c r="A43" s="121" t="s">
        <v>603</v>
      </c>
      <c r="B43" s="120">
        <v>43</v>
      </c>
      <c r="C43" s="39"/>
      <c r="D43" s="124"/>
    </row>
    <row r="44" ht="15" customHeight="1" spans="1:4">
      <c r="A44" s="121" t="s">
        <v>604</v>
      </c>
      <c r="B44" s="120"/>
      <c r="C44" s="39"/>
      <c r="D44" s="124"/>
    </row>
    <row r="45" ht="15" customHeight="1" spans="1:4">
      <c r="A45" s="121" t="s">
        <v>605</v>
      </c>
      <c r="B45" s="120">
        <v>809</v>
      </c>
      <c r="C45" s="39"/>
      <c r="D45" s="124"/>
    </row>
    <row r="46" ht="15" customHeight="1" spans="1:4">
      <c r="A46" s="121" t="s">
        <v>606</v>
      </c>
      <c r="B46" s="120">
        <v>411</v>
      </c>
      <c r="C46" s="39"/>
      <c r="D46" s="124"/>
    </row>
    <row r="47" ht="15" customHeight="1" spans="1:4">
      <c r="A47" s="121" t="s">
        <v>607</v>
      </c>
      <c r="B47" s="120">
        <v>530</v>
      </c>
      <c r="C47" s="39"/>
      <c r="D47" s="124"/>
    </row>
    <row r="48" ht="15" customHeight="1" spans="1:4">
      <c r="A48" s="121" t="s">
        <v>608</v>
      </c>
      <c r="B48" s="120">
        <v>18</v>
      </c>
      <c r="C48" s="39"/>
      <c r="D48" s="124"/>
    </row>
    <row r="49" ht="15" customHeight="1" spans="1:4">
      <c r="A49" s="121" t="s">
        <v>609</v>
      </c>
      <c r="B49" s="120"/>
      <c r="C49" s="39"/>
      <c r="D49" s="124"/>
    </row>
    <row r="50" ht="15" customHeight="1" spans="1:4">
      <c r="A50" s="121" t="s">
        <v>610</v>
      </c>
      <c r="B50" s="120">
        <v>23300</v>
      </c>
      <c r="C50" s="39"/>
      <c r="D50" s="124"/>
    </row>
    <row r="51" ht="15" customHeight="1" spans="1:4">
      <c r="A51" s="121" t="s">
        <v>611</v>
      </c>
      <c r="B51" s="120">
        <v>35253</v>
      </c>
      <c r="C51" s="39"/>
      <c r="D51" s="124"/>
    </row>
    <row r="52" ht="15" customHeight="1" spans="1:4">
      <c r="A52" s="121" t="s">
        <v>612</v>
      </c>
      <c r="B52" s="120">
        <v>-19270</v>
      </c>
      <c r="C52" s="39"/>
      <c r="D52" s="124"/>
    </row>
    <row r="53" ht="15" customHeight="1" spans="1:4">
      <c r="A53" s="121" t="s">
        <v>613</v>
      </c>
      <c r="B53" s="120">
        <v>4030</v>
      </c>
      <c r="C53" s="39"/>
      <c r="D53" s="124"/>
    </row>
    <row r="54" ht="15" customHeight="1" spans="1:4">
      <c r="A54" s="126" t="s">
        <v>614</v>
      </c>
      <c r="B54" s="120">
        <v>-23300</v>
      </c>
      <c r="C54" s="39"/>
      <c r="D54" s="125"/>
    </row>
    <row r="55" spans="1:4">
      <c r="A55" s="127" t="s">
        <v>615</v>
      </c>
      <c r="B55" s="128">
        <v>42180</v>
      </c>
      <c r="C55" s="129"/>
      <c r="D55" s="129"/>
    </row>
  </sheetData>
  <mergeCells count="1">
    <mergeCell ref="C2:D2"/>
  </mergeCells>
  <printOptions horizontalCentered="1"/>
  <pageMargins left="0.865972222222222" right="0.786805555555556" top="0.590277777777778" bottom="0.590277777777778" header="0.314583333333333" footer="0.314583333333333"/>
  <pageSetup paperSize="9" fitToHeight="0" orientation="landscape" useFirstPageNumber="1" horizontalDpi="600" verticalDpi="600"/>
  <headerFooter alignWithMargins="0">
    <evenFooter>&amp;L&amp;14—&amp;P—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Define</vt:lpstr>
      <vt:lpstr>封面 </vt:lpstr>
      <vt:lpstr>财政部表格（经济分类）</vt:lpstr>
      <vt:lpstr>1.一般收支</vt:lpstr>
      <vt:lpstr>2.一般收入</vt:lpstr>
      <vt:lpstr>3.一般支出</vt:lpstr>
      <vt:lpstr>4.本级支出</vt:lpstr>
      <vt:lpstr>5.一般基本</vt:lpstr>
      <vt:lpstr>6.转移性收支</vt:lpstr>
      <vt:lpstr>7.基金收支</vt:lpstr>
      <vt:lpstr>8.本级基金支出</vt:lpstr>
      <vt:lpstr>9.基金转移支付</vt:lpstr>
      <vt:lpstr>10.国有资本经营收支</vt:lpstr>
      <vt:lpstr>11.本级国有资本经营预算支出</vt:lpstr>
      <vt:lpstr>12.国有资本转移支付</vt:lpstr>
      <vt:lpstr>13.社会保险基金收支</vt:lpstr>
      <vt:lpstr>14.债务限额余额</vt:lpstr>
      <vt:lpstr>15.三公经费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STATION111</dc:creator>
  <cp:lastModifiedBy>韦荣妮</cp:lastModifiedBy>
  <cp:revision>1</cp:revision>
  <dcterms:created xsi:type="dcterms:W3CDTF">1991-10-30T03:11:00Z</dcterms:created>
  <cp:lastPrinted>2023-06-27T23:54:00Z</cp:lastPrinted>
  <dcterms:modified xsi:type="dcterms:W3CDTF">2026-07-13T03:34:05Z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2E502530B88C4335B54AFC79BAB2CF04_13</vt:lpwstr>
  </property>
  <property fmtid="{D5CDD505-2E9C-101B-9397-08002B2CF9AE}" pid="4" name="CalculationRule">
    <vt:i4>0</vt:i4>
  </property>
</Properties>
</file>